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30E3F2FD-D04E-4D58-A5D1-61698688C4F3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C8" i="8" l="1"/>
  <c r="C6" i="8"/>
  <c r="C4" i="8"/>
  <c r="H34" i="1" l="1"/>
  <c r="E34" i="1"/>
  <c r="D34" i="1"/>
  <c r="C34" i="1"/>
  <c r="H33" i="1"/>
  <c r="E33" i="1"/>
  <c r="D33" i="1"/>
  <c r="C33" i="1"/>
  <c r="H32" i="1"/>
  <c r="E32" i="1"/>
  <c r="D32" i="1"/>
  <c r="C32" i="1"/>
  <c r="H31" i="1"/>
  <c r="E31" i="1"/>
  <c r="D31" i="1"/>
  <c r="C31" i="1"/>
  <c r="H30" i="1"/>
  <c r="E30" i="1"/>
  <c r="D30" i="1"/>
  <c r="C30" i="1"/>
  <c r="H29" i="1"/>
  <c r="E29" i="1"/>
  <c r="D29" i="1"/>
  <c r="C29" i="1"/>
  <c r="H28" i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C3" i="2" l="1"/>
  <c r="D3" i="2"/>
  <c r="E3" i="2"/>
  <c r="F3" i="2"/>
  <c r="G3" i="2"/>
  <c r="H3" i="2"/>
  <c r="C4" i="2"/>
  <c r="D4" i="2"/>
  <c r="E4" i="2"/>
  <c r="F4" i="2"/>
  <c r="G4" i="2"/>
  <c r="H4" i="2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C15" i="2"/>
  <c r="D15" i="2"/>
  <c r="E15" i="2"/>
  <c r="F15" i="2"/>
  <c r="G15" i="2"/>
  <c r="H15" i="2"/>
  <c r="C16" i="2"/>
  <c r="D16" i="2"/>
  <c r="E16" i="2"/>
  <c r="F16" i="2"/>
  <c r="G16" i="2"/>
  <c r="H16" i="2"/>
  <c r="C17" i="2"/>
  <c r="D17" i="2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C20" i="2"/>
  <c r="D20" i="2"/>
  <c r="E20" i="2"/>
  <c r="F20" i="2"/>
  <c r="G20" i="2"/>
  <c r="H20" i="2"/>
  <c r="C21" i="2"/>
  <c r="D21" i="2"/>
  <c r="E21" i="2"/>
  <c r="F21" i="2"/>
  <c r="G21" i="2"/>
  <c r="H21" i="2"/>
  <c r="C22" i="2"/>
  <c r="D22" i="2"/>
  <c r="E22" i="2"/>
  <c r="F22" i="2"/>
  <c r="G22" i="2"/>
  <c r="H22" i="2"/>
  <c r="C23" i="2"/>
  <c r="D23" i="2"/>
  <c r="E23" i="2"/>
  <c r="F23" i="2"/>
  <c r="G23" i="2"/>
  <c r="H23" i="2"/>
  <c r="C24" i="2"/>
  <c r="D24" i="2"/>
  <c r="E24" i="2"/>
  <c r="F24" i="2"/>
  <c r="G24" i="2"/>
  <c r="H24" i="2"/>
  <c r="C25" i="2"/>
  <c r="D25" i="2"/>
  <c r="E25" i="2"/>
  <c r="F25" i="2"/>
  <c r="G25" i="2"/>
  <c r="H25" i="2"/>
  <c r="C26" i="2"/>
  <c r="D26" i="2"/>
  <c r="E26" i="2"/>
  <c r="F26" i="2"/>
  <c r="G26" i="2"/>
  <c r="H26" i="2"/>
  <c r="C27" i="2"/>
  <c r="D27" i="2"/>
  <c r="E27" i="2"/>
  <c r="F27" i="2"/>
  <c r="G27" i="2"/>
  <c r="H27" i="2"/>
  <c r="C28" i="2"/>
  <c r="D28" i="2"/>
  <c r="E28" i="2"/>
  <c r="F28" i="2"/>
  <c r="G28" i="2"/>
  <c r="H28" i="2"/>
  <c r="C29" i="2"/>
  <c r="D29" i="2"/>
  <c r="E29" i="2"/>
  <c r="F29" i="2"/>
  <c r="G29" i="2"/>
  <c r="H29" i="2"/>
  <c r="C30" i="2"/>
  <c r="D30" i="2"/>
  <c r="E30" i="2"/>
  <c r="F30" i="2"/>
  <c r="G30" i="2"/>
  <c r="H30" i="2"/>
  <c r="C31" i="2"/>
  <c r="D31" i="2"/>
  <c r="E31" i="2"/>
  <c r="F31" i="2"/>
  <c r="G31" i="2"/>
  <c r="H31" i="2"/>
  <c r="C32" i="2"/>
  <c r="D32" i="2"/>
  <c r="E32" i="2"/>
  <c r="F32" i="2"/>
  <c r="G32" i="2"/>
  <c r="H32" i="2"/>
  <c r="C33" i="2"/>
  <c r="D33" i="2"/>
  <c r="E33" i="2"/>
  <c r="F33" i="2"/>
  <c r="G33" i="2"/>
  <c r="H33" i="2"/>
  <c r="C34" i="2"/>
  <c r="D34" i="2"/>
  <c r="E34" i="2"/>
  <c r="F34" i="2"/>
  <c r="G34" i="2"/>
  <c r="H34" i="2"/>
  <c r="B34" i="3"/>
  <c r="B33" i="3"/>
  <c r="B34" i="1" s="1"/>
  <c r="B34" i="2" s="1"/>
  <c r="B32" i="3"/>
  <c r="B33" i="1" s="1"/>
  <c r="B33" i="2" s="1"/>
  <c r="B31" i="3"/>
  <c r="B32" i="1" s="1"/>
  <c r="B32" i="2" s="1"/>
  <c r="B30" i="3"/>
  <c r="B31" i="1" s="1"/>
  <c r="B31" i="2" s="1"/>
  <c r="B29" i="3"/>
  <c r="B30" i="1" s="1"/>
  <c r="B30" i="2" s="1"/>
  <c r="B28" i="3"/>
  <c r="B29" i="1" s="1"/>
  <c r="B29" i="2" s="1"/>
  <c r="B27" i="3"/>
  <c r="B28" i="1" s="1"/>
  <c r="B28" i="2" s="1"/>
  <c r="B26" i="3"/>
  <c r="B27" i="1" s="1"/>
  <c r="B27" i="2" s="1"/>
  <c r="B25" i="3"/>
  <c r="B26" i="1" s="1"/>
  <c r="B26" i="2" s="1"/>
  <c r="B24" i="3"/>
  <c r="B25" i="1" s="1"/>
  <c r="B25" i="2" s="1"/>
  <c r="B23" i="3"/>
  <c r="B24" i="1" s="1"/>
  <c r="B24" i="2" s="1"/>
  <c r="B22" i="3"/>
  <c r="B23" i="1" s="1"/>
  <c r="B23" i="2" s="1"/>
  <c r="B21" i="3"/>
  <c r="B22" i="1" s="1"/>
  <c r="B22" i="2" s="1"/>
  <c r="B20" i="3"/>
  <c r="B21" i="1" s="1"/>
  <c r="B21" i="2" s="1"/>
  <c r="B19" i="3"/>
  <c r="B20" i="1" s="1"/>
  <c r="B20" i="2" s="1"/>
  <c r="B18" i="3"/>
  <c r="B19" i="1" s="1"/>
  <c r="B19" i="2" s="1"/>
  <c r="B17" i="3"/>
  <c r="B18" i="1" s="1"/>
  <c r="B18" i="2" s="1"/>
  <c r="B16" i="3"/>
  <c r="B17" i="1" s="1"/>
  <c r="B17" i="2" s="1"/>
  <c r="B15" i="3"/>
  <c r="B16" i="1" s="1"/>
  <c r="B16" i="2" s="1"/>
  <c r="B14" i="3"/>
  <c r="B15" i="1" s="1"/>
  <c r="B15" i="2" s="1"/>
  <c r="B13" i="3"/>
  <c r="B14" i="1" s="1"/>
  <c r="B14" i="2" s="1"/>
  <c r="B12" i="3"/>
  <c r="B13" i="1" s="1"/>
  <c r="B13" i="2" s="1"/>
  <c r="B11" i="3"/>
  <c r="B12" i="1" s="1"/>
  <c r="B12" i="2" s="1"/>
  <c r="B10" i="3"/>
  <c r="B11" i="1" s="1"/>
  <c r="B11" i="2" s="1"/>
  <c r="B9" i="3"/>
  <c r="B10" i="1" s="1"/>
  <c r="B10" i="2" s="1"/>
  <c r="B8" i="3"/>
  <c r="B9" i="1" s="1"/>
  <c r="B9" i="2" s="1"/>
  <c r="B7" i="3"/>
  <c r="B8" i="1" s="1"/>
  <c r="B8" i="2" s="1"/>
  <c r="B6" i="3"/>
  <c r="B7" i="1" s="1"/>
  <c r="B7" i="2" s="1"/>
  <c r="B5" i="3"/>
  <c r="B6" i="1" s="1"/>
  <c r="B6" i="2" s="1"/>
  <c r="B4" i="3"/>
  <c r="B5" i="1" s="1"/>
  <c r="B5" i="2" s="1"/>
  <c r="B3" i="3"/>
  <c r="B4" i="1" s="1"/>
  <c r="B4" i="2" s="1"/>
  <c r="B2" i="3"/>
  <c r="B3" i="1" s="1"/>
  <c r="B3" i="2" s="1"/>
  <c r="I22" i="2" l="1"/>
  <c r="I17" i="2"/>
  <c r="I13" i="2"/>
  <c r="I7" i="2"/>
  <c r="I31" i="2"/>
  <c r="I24" i="2"/>
  <c r="I16" i="2"/>
  <c r="I9" i="2"/>
  <c r="I8" i="2"/>
  <c r="I15" i="2"/>
  <c r="I6" i="2"/>
  <c r="I30" i="2"/>
  <c r="I25" i="2"/>
  <c r="I18" i="2"/>
  <c r="I14" i="2"/>
  <c r="I23" i="2"/>
  <c r="I29" i="2"/>
  <c r="I21" i="2"/>
  <c r="I28" i="2"/>
  <c r="I20" i="2"/>
  <c r="I5" i="2"/>
  <c r="I34" i="2"/>
  <c r="I27" i="2"/>
  <c r="I19" i="2"/>
  <c r="I12" i="2"/>
  <c r="I4" i="2"/>
  <c r="I33" i="2"/>
  <c r="I26" i="2"/>
  <c r="I11" i="2"/>
  <c r="I3" i="2"/>
  <c r="I10" i="2"/>
  <c r="I32" i="2"/>
  <c r="B8" i="8"/>
  <c r="W4" i="2" s="1"/>
  <c r="B7" i="8"/>
  <c r="B6" i="8"/>
  <c r="B5" i="8"/>
  <c r="B4" i="8"/>
  <c r="B3" i="8"/>
  <c r="B2" i="8"/>
  <c r="W8" i="2" s="1"/>
  <c r="W5" i="2" l="1"/>
  <c r="W32" i="2"/>
  <c r="W7" i="2"/>
  <c r="W6" i="2"/>
  <c r="W16" i="2"/>
  <c r="W12" i="2"/>
  <c r="W23" i="2"/>
  <c r="W11" i="2"/>
  <c r="X11" i="2" s="1"/>
  <c r="W14" i="2"/>
  <c r="X14" i="2" s="1"/>
  <c r="W24" i="2"/>
  <c r="X24" i="2" s="1"/>
  <c r="W15" i="2"/>
  <c r="X15" i="2" s="1"/>
  <c r="W21" i="2"/>
  <c r="X21" i="2" s="1"/>
  <c r="W10" i="2"/>
  <c r="X10" i="2" s="1"/>
  <c r="W26" i="2"/>
  <c r="X26" i="2" s="1"/>
  <c r="W9" i="2"/>
  <c r="W19" i="2"/>
  <c r="W27" i="2"/>
  <c r="W29" i="2"/>
  <c r="X29" i="2" s="1"/>
  <c r="W20" i="2"/>
  <c r="X20" i="2" s="1"/>
  <c r="W30" i="2"/>
  <c r="X30" i="2" s="1"/>
  <c r="W18" i="2"/>
  <c r="X18" i="2" s="1"/>
  <c r="W25" i="2"/>
  <c r="X25" i="2" s="1"/>
  <c r="W31" i="2"/>
  <c r="X31" i="2" s="1"/>
  <c r="W34" i="2"/>
  <c r="X34" i="2" s="1"/>
  <c r="W13" i="2"/>
  <c r="X13" i="2" s="1"/>
  <c r="W28" i="2"/>
  <c r="X28" i="2" s="1"/>
  <c r="W22" i="2"/>
  <c r="W17" i="2"/>
  <c r="W3" i="2"/>
  <c r="X3" i="2" s="1"/>
  <c r="W33" i="2"/>
  <c r="X33" i="2" s="1"/>
  <c r="X22" i="2"/>
  <c r="K25" i="2"/>
  <c r="X19" i="2"/>
  <c r="X7" i="2"/>
  <c r="K7" i="2"/>
  <c r="K10" i="2"/>
  <c r="K30" i="2"/>
  <c r="X4" i="2"/>
  <c r="K31" i="2"/>
  <c r="K27" i="2"/>
  <c r="K23" i="2"/>
  <c r="X12" i="2"/>
  <c r="K5" i="2"/>
  <c r="K14" i="2"/>
  <c r="K15" i="2"/>
  <c r="K8" i="2"/>
  <c r="K17" i="2"/>
  <c r="K32" i="2"/>
  <c r="K24" i="2"/>
  <c r="K26" i="2"/>
  <c r="K9" i="2"/>
  <c r="X8" i="2"/>
  <c r="K22" i="2"/>
  <c r="K19" i="2"/>
  <c r="X6" i="2"/>
  <c r="K11" i="2"/>
  <c r="K28" i="2"/>
  <c r="K29" i="2"/>
  <c r="K34" i="2"/>
  <c r="K20" i="2"/>
  <c r="K33" i="2"/>
  <c r="X9" i="2"/>
  <c r="X17" i="2"/>
  <c r="X16" i="2"/>
  <c r="K3" i="2"/>
  <c r="K6" i="2"/>
  <c r="K13" i="2"/>
  <c r="K4" i="2"/>
  <c r="K12" i="2"/>
  <c r="K21" i="2"/>
  <c r="K18" i="2"/>
  <c r="K16" i="2"/>
  <c r="X5" i="2"/>
  <c r="X27" i="2"/>
  <c r="X23" i="2"/>
  <c r="X32" i="2"/>
</calcChain>
</file>

<file path=xl/sharedStrings.xml><?xml version="1.0" encoding="utf-8"?>
<sst xmlns="http://schemas.openxmlformats.org/spreadsheetml/2006/main" count="88" uniqueCount="53">
  <si>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</si>
  <si>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</si>
  <si>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</si>
  <si>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</si>
  <si>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</si>
  <si>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</si>
  <si>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</si>
  <si>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</si>
  <si>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</si>
  <si>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</si>
  <si>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</si>
  <si>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</si>
  <si>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</si>
  <si>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</si>
  <si>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</si>
  <si>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</si>
  <si>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</si>
  <si>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</si>
  <si>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</si>
  <si>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</si>
  <si>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</si>
  <si>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</si>
  <si>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</si>
  <si>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</si>
  <si>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</si>
  <si>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</si>
  <si>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</si>
  <si>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</si>
  <si>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</si>
  <si>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</si>
  <si>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</si>
  <si>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</si>
  <si>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</si>
  <si>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</si>
  <si>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</si>
  <si>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</si>
  <si>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</si>
  <si>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</si>
  <si>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</si>
  <si>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</si>
  <si>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</si>
  <si>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</si>
  <si>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</si>
  <si>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</si>
  <si>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</si>
  <si>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</si>
  <si>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</si>
  <si>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</si>
  <si>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</si>
  <si>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</si>
  <si>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</si>
  <si>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5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</si>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</sst>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1" xfId="0" applyNumberFormat="1" applyBorder="1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0" fillId="0" borderId="0" xfId="0" applyNumberFormat="1"/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2" fontId="0" fillId="5" borderId="1" xfId="0" applyNumberFormat="1" applyFill="1" applyBorder="1"/>
    <xf numFmtId="0" fontId="0" fillId="5" borderId="1" xfId="0" applyFill="1" applyBorder="1"/>
    <xf numFmtId="2" fontId="0" fillId="0" borderId="1" xfId="0" applyNumberFormat="1" applyBorder="1" applyAlignment="1">
      <alignment horizontal="center"/>
    </xf>
    <xf numFmtId="0" fontId="0" fillId="6" borderId="0" xfId="0" applyFill="1"/>
    <xf numFmtId="2" fontId="11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124145</xdr:colOff>
      <xdr:row>15</xdr:row>
      <xdr:rowOff>50827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1675" y="1123950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8</xdr:col>
      <xdr:colOff>1161263</xdr:colOff>
      <xdr:row>50</xdr:row>
      <xdr:rowOff>113952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648700"/>
          <a:ext cx="6295238" cy="2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I34"/>
  <sheetViews>
    <sheetView zoomScaleNormal="100" workbookViewId="0">
      <selection activeCell="L6" sqref="L6"/>
    </sheetView>
  </sheetViews>
  <sheetFormatPr defaultRowHeight="14.4" x14ac:dyDescent="0.3"/>
  <cols>
    <col min="1" max="1" width="7.5546875" bestFit="1" customWidth="1"/>
    <col min="2" max="2" width="15.5546875" bestFit="1" customWidth="1"/>
    <col min="3" max="4" width="11.33203125" bestFit="1" customWidth="1"/>
    <col min="5" max="5" width="10.109375" bestFit="1" customWidth="1"/>
    <col min="6" max="8" width="10.6640625" bestFit="1" customWidth="1"/>
  </cols>
  <sheetData>
    <row r="1" spans="1:9" ht="29.25" customHeight="1" x14ac:dyDescent="0.3">
      <c r="A1" s="5" t="s">
        <v>36</v>
      </c>
      <c r="B1" s="5" t="s">
        <v>15</v>
      </c>
      <c r="C1" s="5" t="s">
        <v>10</v>
      </c>
      <c r="D1" s="5" t="s">
        <v>11</v>
      </c>
      <c r="E1" s="8" t="s">
        <v>43</v>
      </c>
      <c r="F1" s="8" t="s">
        <v>12</v>
      </c>
      <c r="G1" s="5" t="s">
        <v>13</v>
      </c>
      <c r="H1" s="5" t="s">
        <v>14</v>
      </c>
    </row>
    <row r="2" spans="1:9" x14ac:dyDescent="0.3">
      <c r="A2" s="14">
        <v>2</v>
      </c>
      <c r="B2" s="1">
        <f t="shared" ref="B2:B34" si="0">C2/D2</f>
        <v>0.875</v>
      </c>
      <c r="C2" s="20">
        <v>6.3</v>
      </c>
      <c r="D2" s="20">
        <v>7.2</v>
      </c>
      <c r="E2" s="20">
        <v>0.85</v>
      </c>
      <c r="F2" s="20">
        <v>0.75</v>
      </c>
      <c r="G2" s="20">
        <v>0.8</v>
      </c>
      <c r="H2" s="20">
        <v>0.9</v>
      </c>
      <c r="I2" s="9"/>
    </row>
    <row r="3" spans="1:9" x14ac:dyDescent="0.3">
      <c r="A3" s="14">
        <v>3</v>
      </c>
      <c r="B3" s="1">
        <f t="shared" si="0"/>
        <v>0.66071428571428581</v>
      </c>
      <c r="C3" s="20">
        <v>3.7</v>
      </c>
      <c r="D3" s="20">
        <v>5.6</v>
      </c>
      <c r="E3" s="20">
        <v>0.85</v>
      </c>
      <c r="F3" s="20">
        <v>0.7</v>
      </c>
      <c r="G3" s="20">
        <v>0.75</v>
      </c>
      <c r="H3" s="20">
        <v>0.8</v>
      </c>
      <c r="I3" s="9"/>
    </row>
    <row r="4" spans="1:9" x14ac:dyDescent="0.3">
      <c r="A4" s="14">
        <v>4</v>
      </c>
      <c r="B4" s="1">
        <f t="shared" si="0"/>
        <v>1.017857142857143</v>
      </c>
      <c r="C4" s="20">
        <v>5.7</v>
      </c>
      <c r="D4" s="20">
        <v>5.6</v>
      </c>
      <c r="E4" s="20">
        <v>0.85</v>
      </c>
      <c r="F4" s="20">
        <v>0.7</v>
      </c>
      <c r="G4" s="20">
        <v>0.7</v>
      </c>
      <c r="H4" s="20">
        <v>0.75</v>
      </c>
      <c r="I4" s="9"/>
    </row>
    <row r="5" spans="1:9" x14ac:dyDescent="0.3">
      <c r="A5" s="14">
        <v>5</v>
      </c>
      <c r="B5" s="1">
        <f t="shared" si="0"/>
        <v>1.3750000000000002</v>
      </c>
      <c r="C5" s="20">
        <v>7.7</v>
      </c>
      <c r="D5" s="20">
        <v>5.6</v>
      </c>
      <c r="E5" s="20">
        <v>0.85</v>
      </c>
      <c r="F5" s="20">
        <v>0.7</v>
      </c>
      <c r="G5" s="20">
        <v>0.75</v>
      </c>
      <c r="H5" s="20">
        <v>0.7</v>
      </c>
      <c r="I5" s="9"/>
    </row>
    <row r="6" spans="1:9" x14ac:dyDescent="0.3">
      <c r="A6" s="14">
        <v>6</v>
      </c>
      <c r="B6" s="1">
        <f t="shared" si="0"/>
        <v>0.57142857142857151</v>
      </c>
      <c r="C6" s="20">
        <v>3.2</v>
      </c>
      <c r="D6" s="20">
        <v>5.6</v>
      </c>
      <c r="E6" s="20">
        <v>0.85</v>
      </c>
      <c r="F6" s="20">
        <v>0.7</v>
      </c>
      <c r="G6" s="20">
        <v>0.9</v>
      </c>
      <c r="H6" s="20">
        <v>0.75</v>
      </c>
      <c r="I6" s="9"/>
    </row>
    <row r="7" spans="1:9" x14ac:dyDescent="0.3">
      <c r="A7" s="14">
        <v>7</v>
      </c>
      <c r="B7" s="1">
        <f t="shared" si="0"/>
        <v>1.2321428571428572</v>
      </c>
      <c r="C7" s="20">
        <v>6.9</v>
      </c>
      <c r="D7" s="20">
        <v>5.6</v>
      </c>
      <c r="E7" s="20">
        <v>0.85</v>
      </c>
      <c r="F7" s="20">
        <v>0.7</v>
      </c>
      <c r="G7" s="20">
        <v>0.75</v>
      </c>
      <c r="H7" s="20">
        <v>0.9</v>
      </c>
      <c r="I7" s="9"/>
    </row>
    <row r="8" spans="1:9" x14ac:dyDescent="0.3">
      <c r="A8" s="14">
        <v>8</v>
      </c>
      <c r="B8" s="1">
        <f t="shared" si="0"/>
        <v>0.52631578947368418</v>
      </c>
      <c r="C8" s="20">
        <v>3</v>
      </c>
      <c r="D8" s="20">
        <v>5.7</v>
      </c>
      <c r="E8" s="20">
        <v>0.85</v>
      </c>
      <c r="F8" s="20">
        <v>0.7</v>
      </c>
      <c r="G8" s="20">
        <v>0.7</v>
      </c>
      <c r="H8" s="20">
        <v>0.75</v>
      </c>
      <c r="I8" s="9"/>
    </row>
    <row r="9" spans="1:9" x14ac:dyDescent="0.3">
      <c r="A9" s="14">
        <v>9</v>
      </c>
      <c r="B9" s="1">
        <f t="shared" si="0"/>
        <v>0.52631578947368418</v>
      </c>
      <c r="C9" s="20">
        <v>3</v>
      </c>
      <c r="D9" s="20">
        <v>5.7</v>
      </c>
      <c r="E9" s="20">
        <v>0.85</v>
      </c>
      <c r="F9" s="20">
        <v>0.7</v>
      </c>
      <c r="G9" s="20">
        <v>0.65</v>
      </c>
      <c r="H9" s="20">
        <v>0.7</v>
      </c>
      <c r="I9" s="9"/>
    </row>
    <row r="10" spans="1:9" x14ac:dyDescent="0.3">
      <c r="A10" s="14">
        <v>10</v>
      </c>
      <c r="B10" s="1">
        <f t="shared" si="0"/>
        <v>0.56140350877192979</v>
      </c>
      <c r="C10" s="20">
        <v>3.2</v>
      </c>
      <c r="D10" s="20">
        <v>5.7</v>
      </c>
      <c r="E10" s="20">
        <v>0.85</v>
      </c>
      <c r="F10" s="20">
        <v>0.7</v>
      </c>
      <c r="G10" s="20">
        <v>0.65</v>
      </c>
      <c r="H10" s="20">
        <v>0.65</v>
      </c>
      <c r="I10" s="9"/>
    </row>
    <row r="11" spans="1:9" x14ac:dyDescent="0.3">
      <c r="A11" s="14">
        <v>11</v>
      </c>
      <c r="B11" s="1">
        <f t="shared" si="0"/>
        <v>1.1403508771929824</v>
      </c>
      <c r="C11" s="20">
        <v>6.5</v>
      </c>
      <c r="D11" s="20">
        <v>5.7</v>
      </c>
      <c r="E11" s="20">
        <v>0.85</v>
      </c>
      <c r="F11" s="20">
        <v>0.7</v>
      </c>
      <c r="G11" s="20">
        <v>0.65</v>
      </c>
      <c r="H11" s="20">
        <v>0.65</v>
      </c>
      <c r="I11" s="9"/>
    </row>
    <row r="12" spans="1:9" x14ac:dyDescent="0.3">
      <c r="A12" s="13">
        <v>12.1</v>
      </c>
      <c r="B12" s="1">
        <f t="shared" si="0"/>
        <v>1.0526315789473684</v>
      </c>
      <c r="C12" s="20">
        <v>6</v>
      </c>
      <c r="D12" s="20">
        <v>5.7</v>
      </c>
      <c r="E12" s="20">
        <v>0.85</v>
      </c>
      <c r="F12" s="20">
        <v>0.7</v>
      </c>
      <c r="G12" s="20">
        <v>0.85</v>
      </c>
      <c r="H12" s="20">
        <v>0.65</v>
      </c>
      <c r="I12" s="9"/>
    </row>
    <row r="13" spans="1:9" x14ac:dyDescent="0.3">
      <c r="A13" s="13">
        <v>12.2</v>
      </c>
      <c r="B13" s="1">
        <f t="shared" si="0"/>
        <v>0.95000000000000007</v>
      </c>
      <c r="C13" s="20">
        <v>5.7</v>
      </c>
      <c r="D13" s="20">
        <v>6</v>
      </c>
      <c r="E13" s="20">
        <v>0.85</v>
      </c>
      <c r="F13" s="20">
        <v>0.65</v>
      </c>
      <c r="G13" s="20">
        <v>0.85</v>
      </c>
      <c r="H13" s="20">
        <v>0.7</v>
      </c>
      <c r="I13" s="9"/>
    </row>
    <row r="14" spans="1:9" x14ac:dyDescent="0.3">
      <c r="A14" s="14">
        <v>15</v>
      </c>
      <c r="B14" s="1">
        <f t="shared" si="0"/>
        <v>0.75000000000000011</v>
      </c>
      <c r="C14" s="20">
        <v>4.2</v>
      </c>
      <c r="D14" s="20">
        <v>5.6</v>
      </c>
      <c r="E14" s="20">
        <v>0.75</v>
      </c>
      <c r="F14" s="20">
        <v>0.7</v>
      </c>
      <c r="G14" s="20">
        <v>0.8</v>
      </c>
      <c r="H14" s="20">
        <v>0.65</v>
      </c>
      <c r="I14" s="9"/>
    </row>
    <row r="15" spans="1:9" x14ac:dyDescent="0.3">
      <c r="A15" s="14">
        <v>16</v>
      </c>
      <c r="B15" s="1">
        <f t="shared" si="0"/>
        <v>0.89473684210526305</v>
      </c>
      <c r="C15" s="20">
        <v>5.0999999999999996</v>
      </c>
      <c r="D15" s="20">
        <v>5.7</v>
      </c>
      <c r="E15" s="20">
        <v>0.75</v>
      </c>
      <c r="F15" s="20">
        <v>0.7</v>
      </c>
      <c r="G15" s="20">
        <v>0.65</v>
      </c>
      <c r="H15" s="20">
        <v>0.85</v>
      </c>
      <c r="I15" s="9"/>
    </row>
    <row r="16" spans="1:9" x14ac:dyDescent="0.3">
      <c r="A16" s="14">
        <v>20</v>
      </c>
      <c r="B16" s="1">
        <f t="shared" si="0"/>
        <v>0.87500000000000011</v>
      </c>
      <c r="C16" s="20">
        <v>4.9000000000000004</v>
      </c>
      <c r="D16" s="20">
        <v>5.6</v>
      </c>
      <c r="E16" s="20">
        <v>0.7</v>
      </c>
      <c r="F16" s="20">
        <v>0.7</v>
      </c>
      <c r="G16" s="20">
        <v>0.65</v>
      </c>
      <c r="H16" s="20">
        <v>0.85</v>
      </c>
      <c r="I16" s="9"/>
    </row>
    <row r="17" spans="1:9" x14ac:dyDescent="0.3">
      <c r="A17" s="14">
        <v>21</v>
      </c>
      <c r="B17" s="1">
        <f t="shared" si="0"/>
        <v>1.0816326530612244</v>
      </c>
      <c r="C17" s="20">
        <v>5.3</v>
      </c>
      <c r="D17" s="20">
        <v>4.9000000000000004</v>
      </c>
      <c r="E17" s="20">
        <v>0.85</v>
      </c>
      <c r="F17" s="20">
        <v>0.8</v>
      </c>
      <c r="G17" s="20">
        <v>0.7</v>
      </c>
      <c r="H17" s="20">
        <v>0.75</v>
      </c>
      <c r="I17" s="9"/>
    </row>
    <row r="18" spans="1:9" x14ac:dyDescent="0.3">
      <c r="A18" s="14">
        <v>23</v>
      </c>
      <c r="B18" s="1">
        <f t="shared" si="0"/>
        <v>0.52830188679245282</v>
      </c>
      <c r="C18" s="20">
        <v>2.8</v>
      </c>
      <c r="D18" s="20">
        <v>5.3</v>
      </c>
      <c r="E18" s="20">
        <v>0.9</v>
      </c>
      <c r="F18" s="20">
        <v>0.85</v>
      </c>
      <c r="G18" s="20">
        <v>0.75</v>
      </c>
      <c r="H18" s="20">
        <v>0.7</v>
      </c>
      <c r="I18" s="9"/>
    </row>
    <row r="19" spans="1:9" x14ac:dyDescent="0.3">
      <c r="A19" s="14">
        <v>25</v>
      </c>
      <c r="B19" s="1">
        <f t="shared" si="0"/>
        <v>0.62903225806451613</v>
      </c>
      <c r="C19" s="20">
        <v>3.9</v>
      </c>
      <c r="D19" s="20">
        <v>6.2</v>
      </c>
      <c r="E19" s="20">
        <v>0.9</v>
      </c>
      <c r="F19" s="20">
        <v>0.8</v>
      </c>
      <c r="G19" s="20">
        <v>0.85</v>
      </c>
      <c r="H19" s="20">
        <v>0.85</v>
      </c>
      <c r="I19" s="9"/>
    </row>
    <row r="20" spans="1:9" x14ac:dyDescent="0.3">
      <c r="A20" s="14">
        <v>27</v>
      </c>
      <c r="B20" s="1">
        <f t="shared" si="0"/>
        <v>1.24</v>
      </c>
      <c r="C20" s="20">
        <v>6.2</v>
      </c>
      <c r="D20" s="20">
        <v>5</v>
      </c>
      <c r="E20" s="20">
        <v>0.75</v>
      </c>
      <c r="F20" s="20">
        <v>0.9</v>
      </c>
      <c r="G20" s="20">
        <v>0.75</v>
      </c>
      <c r="H20" s="20">
        <v>0.7</v>
      </c>
    </row>
    <row r="21" spans="1:9" x14ac:dyDescent="0.3">
      <c r="A21" s="14">
        <v>28</v>
      </c>
      <c r="B21" s="1">
        <f t="shared" si="0"/>
        <v>1.1388888888888888</v>
      </c>
      <c r="C21" s="20">
        <v>4.0999999999999996</v>
      </c>
      <c r="D21" s="20">
        <v>3.6</v>
      </c>
      <c r="E21" s="20">
        <v>0.95</v>
      </c>
      <c r="F21" s="20">
        <v>0.85</v>
      </c>
      <c r="G21" s="20">
        <v>0.8</v>
      </c>
      <c r="H21" s="20">
        <v>0.75</v>
      </c>
    </row>
    <row r="22" spans="1:9" x14ac:dyDescent="0.3">
      <c r="A22" s="14">
        <v>30</v>
      </c>
      <c r="B22" s="1">
        <f t="shared" si="0"/>
        <v>0.66666666666666674</v>
      </c>
      <c r="C22" s="20">
        <v>2.6</v>
      </c>
      <c r="D22" s="20">
        <v>3.9</v>
      </c>
      <c r="E22" s="20">
        <v>0.75</v>
      </c>
      <c r="F22" s="20">
        <v>0.3</v>
      </c>
      <c r="G22" s="20">
        <v>0.85</v>
      </c>
      <c r="H22" s="20">
        <v>0.95</v>
      </c>
    </row>
    <row r="23" spans="1:9" x14ac:dyDescent="0.3">
      <c r="A23" s="14">
        <v>32</v>
      </c>
      <c r="B23" s="1">
        <f t="shared" si="0"/>
        <v>0.62</v>
      </c>
      <c r="C23" s="20">
        <v>3.1</v>
      </c>
      <c r="D23" s="20">
        <v>5</v>
      </c>
      <c r="E23" s="20">
        <v>0.85</v>
      </c>
      <c r="F23" s="20">
        <v>0.9</v>
      </c>
      <c r="G23" s="20">
        <v>0.75</v>
      </c>
      <c r="H23" s="20">
        <v>0.85</v>
      </c>
    </row>
    <row r="24" spans="1:9" x14ac:dyDescent="0.3">
      <c r="A24" s="14">
        <v>33</v>
      </c>
      <c r="B24" s="1">
        <f t="shared" si="0"/>
        <v>0.94339622641509435</v>
      </c>
      <c r="C24" s="20">
        <v>5</v>
      </c>
      <c r="D24" s="20">
        <v>5.3</v>
      </c>
      <c r="E24" s="20">
        <v>0.9</v>
      </c>
      <c r="F24" s="20">
        <v>0.85</v>
      </c>
      <c r="G24" s="20">
        <v>0.7</v>
      </c>
      <c r="H24" s="20">
        <v>0.85</v>
      </c>
    </row>
    <row r="25" spans="1:9" x14ac:dyDescent="0.3">
      <c r="A25" s="14">
        <v>36</v>
      </c>
      <c r="B25" s="1">
        <f t="shared" si="0"/>
        <v>0.37931034482758624</v>
      </c>
      <c r="C25" s="20">
        <v>2.2000000000000002</v>
      </c>
      <c r="D25" s="20">
        <v>5.8</v>
      </c>
      <c r="E25" s="20">
        <v>0.75</v>
      </c>
      <c r="F25" s="20">
        <v>0.6</v>
      </c>
      <c r="G25" s="20">
        <v>0.2</v>
      </c>
      <c r="H25" s="20">
        <v>0.8</v>
      </c>
    </row>
    <row r="26" spans="1:9" x14ac:dyDescent="0.3">
      <c r="A26" s="14">
        <v>37</v>
      </c>
      <c r="B26" s="1">
        <f t="shared" si="0"/>
        <v>0.5</v>
      </c>
      <c r="C26" s="20">
        <v>2.9</v>
      </c>
      <c r="D26" s="20">
        <v>5.8</v>
      </c>
      <c r="E26" s="20">
        <v>0.75</v>
      </c>
      <c r="F26" s="20">
        <v>0.6</v>
      </c>
      <c r="G26" s="20">
        <v>1</v>
      </c>
      <c r="H26" s="20">
        <v>0.2</v>
      </c>
    </row>
    <row r="27" spans="1:9" x14ac:dyDescent="0.3">
      <c r="A27" s="14">
        <v>38</v>
      </c>
      <c r="B27" s="1">
        <f t="shared" si="0"/>
        <v>0.89830508474576265</v>
      </c>
      <c r="C27" s="20">
        <v>5.3</v>
      </c>
      <c r="D27" s="20">
        <v>5.9</v>
      </c>
      <c r="E27" s="20">
        <v>0.75</v>
      </c>
      <c r="F27" s="20">
        <v>0.6</v>
      </c>
      <c r="G27" s="20">
        <v>0.95</v>
      </c>
      <c r="H27" s="20">
        <v>1</v>
      </c>
    </row>
    <row r="28" spans="1:9" x14ac:dyDescent="0.3">
      <c r="A28" s="14">
        <v>39</v>
      </c>
      <c r="B28" s="1">
        <f t="shared" si="0"/>
        <v>1.1230769230769231</v>
      </c>
      <c r="C28" s="20">
        <v>7.3</v>
      </c>
      <c r="D28" s="20">
        <v>6.5</v>
      </c>
      <c r="E28" s="20">
        <v>0.85</v>
      </c>
      <c r="F28" s="20">
        <v>0.75</v>
      </c>
      <c r="G28" s="20">
        <v>0.95</v>
      </c>
      <c r="H28" s="20">
        <v>0.75</v>
      </c>
    </row>
    <row r="29" spans="1:9" x14ac:dyDescent="0.3">
      <c r="A29" s="14">
        <v>42</v>
      </c>
      <c r="B29" s="1">
        <f t="shared" si="0"/>
        <v>0.78846153846153832</v>
      </c>
      <c r="C29" s="21">
        <v>4.0999999999999996</v>
      </c>
      <c r="D29" s="21">
        <v>5.2</v>
      </c>
      <c r="E29" s="21">
        <v>0.9</v>
      </c>
      <c r="F29" s="21">
        <v>0.8</v>
      </c>
      <c r="G29" s="21">
        <v>0.85</v>
      </c>
      <c r="H29" s="21">
        <v>0.4</v>
      </c>
    </row>
    <row r="30" spans="1:9" x14ac:dyDescent="0.3">
      <c r="A30" s="14">
        <v>43</v>
      </c>
      <c r="B30" s="1">
        <f t="shared" si="0"/>
        <v>0.83928571428571441</v>
      </c>
      <c r="C30" s="21">
        <v>4.7</v>
      </c>
      <c r="D30" s="21">
        <v>5.6</v>
      </c>
      <c r="E30" s="21">
        <v>0.85</v>
      </c>
      <c r="F30" s="21">
        <v>0.8</v>
      </c>
      <c r="G30" s="21">
        <v>0.8</v>
      </c>
      <c r="H30" s="21">
        <v>0.8</v>
      </c>
    </row>
    <row r="31" spans="1:9" x14ac:dyDescent="0.3">
      <c r="A31" s="14">
        <v>44</v>
      </c>
      <c r="B31" s="1">
        <f t="shared" si="0"/>
        <v>1.4821428571428574</v>
      </c>
      <c r="C31" s="21">
        <v>8.3000000000000007</v>
      </c>
      <c r="D31" s="21">
        <v>5.6</v>
      </c>
      <c r="E31" s="21">
        <v>0.85</v>
      </c>
      <c r="F31" s="21">
        <v>0.8</v>
      </c>
      <c r="G31" s="21">
        <v>0.35</v>
      </c>
      <c r="H31" s="21">
        <v>0.8</v>
      </c>
    </row>
    <row r="32" spans="1:9" x14ac:dyDescent="0.3">
      <c r="A32" s="14">
        <v>45</v>
      </c>
      <c r="B32" s="1">
        <f t="shared" si="0"/>
        <v>0.55555555555555547</v>
      </c>
      <c r="C32" s="21">
        <v>3</v>
      </c>
      <c r="D32" s="21">
        <v>5.4</v>
      </c>
      <c r="E32" s="21">
        <v>0.85</v>
      </c>
      <c r="F32" s="21">
        <v>0.8</v>
      </c>
      <c r="G32" s="21">
        <v>0.95</v>
      </c>
      <c r="H32" s="21">
        <v>0.35</v>
      </c>
    </row>
    <row r="33" spans="1:8" x14ac:dyDescent="0.3">
      <c r="A33" s="14">
        <v>46</v>
      </c>
      <c r="B33" s="1">
        <f t="shared" si="0"/>
        <v>0.22424242424242424</v>
      </c>
      <c r="C33" s="21">
        <v>3.7</v>
      </c>
      <c r="D33" s="21">
        <v>16.5</v>
      </c>
      <c r="E33" s="21">
        <v>0.95</v>
      </c>
      <c r="F33" s="21">
        <v>0.95</v>
      </c>
      <c r="G33" s="21">
        <v>0.8</v>
      </c>
      <c r="H33" s="21">
        <v>0.6</v>
      </c>
    </row>
    <row r="34" spans="1:8" x14ac:dyDescent="0.3">
      <c r="A34" s="14">
        <v>47</v>
      </c>
      <c r="B34" s="1">
        <f t="shared" si="0"/>
        <v>0.30188679245283018</v>
      </c>
      <c r="C34" s="21">
        <v>4.8</v>
      </c>
      <c r="D34" s="21">
        <v>15.9</v>
      </c>
      <c r="E34" s="21">
        <v>0.85</v>
      </c>
      <c r="F34" s="21">
        <v>0.95</v>
      </c>
      <c r="G34" s="21">
        <v>0.8</v>
      </c>
      <c r="H34" s="21">
        <v>0.35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4"/>
  <sheetViews>
    <sheetView topLeftCell="A2" zoomScale="85" zoomScaleNormal="85" workbookViewId="0">
      <selection activeCell="M22" sqref="M22"/>
    </sheetView>
  </sheetViews>
  <sheetFormatPr defaultRowHeight="14.4" x14ac:dyDescent="0.3"/>
  <cols>
    <col min="2" max="2" width="17.33203125" bestFit="1" customWidth="1"/>
    <col min="3" max="3" width="11.21875" customWidth="1"/>
    <col min="4" max="4" width="12.33203125" customWidth="1"/>
    <col min="5" max="8" width="13.109375" customWidth="1"/>
    <col min="10" max="10" width="15.5546875" bestFit="1" customWidth="1"/>
    <col min="13" max="13" width="54.109375" bestFit="1" customWidth="1"/>
  </cols>
  <sheetData>
    <row r="1" spans="1:13" hidden="1" x14ac:dyDescent="0.3">
      <c r="B1" s="2"/>
    </row>
    <row r="2" spans="1:13" ht="31.5" customHeight="1" x14ac:dyDescent="0.3">
      <c r="A2" s="5" t="s">
        <v>36</v>
      </c>
      <c r="B2" s="5" t="s">
        <v>15</v>
      </c>
      <c r="C2" s="5" t="s">
        <v>10</v>
      </c>
      <c r="D2" s="5" t="s">
        <v>11</v>
      </c>
      <c r="E2" s="5" t="s">
        <v>43</v>
      </c>
      <c r="F2" s="5" t="s">
        <v>13</v>
      </c>
      <c r="G2" s="5" t="s">
        <v>12</v>
      </c>
      <c r="H2" s="5" t="s">
        <v>14</v>
      </c>
      <c r="J2" s="7"/>
      <c r="K2" s="19" t="s">
        <v>33</v>
      </c>
      <c r="L2" s="19" t="s">
        <v>34</v>
      </c>
    </row>
    <row r="3" spans="1:13" x14ac:dyDescent="0.3">
      <c r="A3" s="14">
        <v>2</v>
      </c>
      <c r="B3" s="1">
        <f>('DATI '!B2-$K$3)/($L$3-$K$3)</f>
        <v>0.26463414634146337</v>
      </c>
      <c r="C3" s="1">
        <f>('DATI '!C2-$K$4)/($L$4-$K$4)</f>
        <v>0.34693877551020413</v>
      </c>
      <c r="D3" s="1">
        <f>('DATI '!D2-$K$5)/($L$5-$K$5)</f>
        <v>0.3994169096209913</v>
      </c>
      <c r="E3" s="1">
        <f>1-(('DATI '!E2-$K$6)/($L$6-$K$6))</f>
        <v>0.52</v>
      </c>
      <c r="F3" s="1">
        <f>1-(('DATI '!G2-$K$7)/($L$7-$K$7))</f>
        <v>0.39999999999999991</v>
      </c>
      <c r="G3" s="1">
        <f>1-(('DATI '!F2-$K$8)/($L$8-$K$8))</f>
        <v>0.6</v>
      </c>
      <c r="H3" s="1">
        <f>1-(('DATI '!H2-$K$9)/($L$9-$K$9))</f>
        <v>0.30000000000000004</v>
      </c>
      <c r="J3" s="5" t="s">
        <v>15</v>
      </c>
      <c r="K3" s="9">
        <v>5.2238805970149252E-2</v>
      </c>
      <c r="L3" s="9">
        <v>3.1612903225806455</v>
      </c>
      <c r="M3" s="25" t="s">
        <v>52</v>
      </c>
    </row>
    <row r="4" spans="1:13" x14ac:dyDescent="0.3">
      <c r="A4" s="14">
        <v>3</v>
      </c>
      <c r="B4" s="1">
        <f>('DATI '!B3-$K$3)/($L$3-$K$3)</f>
        <v>0.19571096731375476</v>
      </c>
      <c r="C4" s="1">
        <f>('DATI '!C3-$K$4)/($L$4-$K$4)</f>
        <v>0.19533527696793004</v>
      </c>
      <c r="D4" s="1">
        <f>('DATI '!D3-$K$5)/($L$5-$K$5)</f>
        <v>0.30612244897959184</v>
      </c>
      <c r="E4" s="1">
        <f>1-(('DATI '!E3-$K$6)/($L$6-$K$6))</f>
        <v>0.52</v>
      </c>
      <c r="F4" s="1">
        <f>1-(('DATI '!G3-$K$7)/($L$7-$K$7))</f>
        <v>0.44999999999999996</v>
      </c>
      <c r="G4" s="1">
        <f>1-(('DATI '!F3-$K$8)/($L$8-$K$8))</f>
        <v>0.64</v>
      </c>
      <c r="H4" s="1">
        <f>1-(('DATI '!H3-$K$9)/($L$9-$K$9))</f>
        <v>0.39999999999999991</v>
      </c>
      <c r="J4" s="5" t="s">
        <v>10</v>
      </c>
      <c r="K4" s="9">
        <v>0.35</v>
      </c>
      <c r="L4" s="9">
        <v>17.5</v>
      </c>
      <c r="M4" s="25"/>
    </row>
    <row r="5" spans="1:13" x14ac:dyDescent="0.3">
      <c r="A5" s="14">
        <v>4</v>
      </c>
      <c r="B5" s="1">
        <f>('DATI '!B4-$K$3)/($L$3-$K$3)</f>
        <v>0.31058293235993584</v>
      </c>
      <c r="C5" s="1">
        <f>('DATI '!C4-$K$4)/($L$4-$K$4)</f>
        <v>0.31195335276967934</v>
      </c>
      <c r="D5" s="1">
        <f>('DATI '!D4-$K$5)/($L$5-$K$5)</f>
        <v>0.30612244897959184</v>
      </c>
      <c r="E5" s="1">
        <f>1-(('DATI '!E4-$K$6)/($L$6-$K$6))</f>
        <v>0.52</v>
      </c>
      <c r="F5" s="1">
        <f>1-(('DATI '!G4-$K$7)/($L$7-$K$7))</f>
        <v>0.5</v>
      </c>
      <c r="G5" s="1">
        <f>1-(('DATI '!F4-$K$8)/($L$8-$K$8))</f>
        <v>0.64</v>
      </c>
      <c r="H5" s="1">
        <f>1-(('DATI '!H4-$K$9)/($L$9-$K$9))</f>
        <v>0.44999999999999996</v>
      </c>
      <c r="J5" s="5" t="s">
        <v>11</v>
      </c>
      <c r="K5" s="9">
        <v>0.35</v>
      </c>
      <c r="L5" s="9">
        <v>17.5</v>
      </c>
      <c r="M5" s="25"/>
    </row>
    <row r="6" spans="1:13" x14ac:dyDescent="0.3">
      <c r="A6" s="14">
        <v>5</v>
      </c>
      <c r="B6" s="1">
        <f>('DATI '!B5-$K$3)/($L$3-$K$3)</f>
        <v>0.42545489740611692</v>
      </c>
      <c r="C6" s="1">
        <f>('DATI '!C5-$K$4)/($L$4-$K$4)</f>
        <v>0.42857142857142866</v>
      </c>
      <c r="D6" s="1">
        <f>('DATI '!D5-$K$5)/($L$5-$K$5)</f>
        <v>0.30612244897959184</v>
      </c>
      <c r="E6" s="1">
        <f>1-(('DATI '!E5-$K$6)/($L$6-$K$6))</f>
        <v>0.52</v>
      </c>
      <c r="F6" s="1">
        <f>1-(('DATI '!G5-$K$7)/($L$7-$K$7))</f>
        <v>0.44999999999999996</v>
      </c>
      <c r="G6" s="1">
        <f>1-(('DATI '!F5-$K$8)/($L$8-$K$8))</f>
        <v>0.64</v>
      </c>
      <c r="H6" s="1">
        <f>1-(('DATI '!H5-$K$9)/($L$9-$K$9))</f>
        <v>0.5</v>
      </c>
      <c r="J6" s="5" t="s">
        <v>43</v>
      </c>
      <c r="K6" s="9">
        <v>0.25</v>
      </c>
      <c r="L6" s="9">
        <v>1.5</v>
      </c>
      <c r="M6" s="25"/>
    </row>
    <row r="7" spans="1:13" x14ac:dyDescent="0.3">
      <c r="A7" s="14">
        <v>6</v>
      </c>
      <c r="B7" s="1">
        <f>('DATI '!B6-$K$3)/($L$3-$K$3)</f>
        <v>0.1669929760522095</v>
      </c>
      <c r="C7" s="1">
        <f>('DATI '!C6-$K$4)/($L$4-$K$4)</f>
        <v>0.16618075801749274</v>
      </c>
      <c r="D7" s="1">
        <f>('DATI '!D6-$K$5)/($L$5-$K$5)</f>
        <v>0.30612244897959184</v>
      </c>
      <c r="E7" s="1">
        <f>1-(('DATI '!E6-$K$6)/($L$6-$K$6))</f>
        <v>0.52</v>
      </c>
      <c r="F7" s="1">
        <f>1-(('DATI '!G6-$K$7)/($L$7-$K$7))</f>
        <v>0.30000000000000004</v>
      </c>
      <c r="G7" s="1">
        <f>1-(('DATI '!F6-$K$8)/($L$8-$K$8))</f>
        <v>0.64</v>
      </c>
      <c r="H7" s="1">
        <f>1-(('DATI '!H6-$K$9)/($L$9-$K$9))</f>
        <v>0.44999999999999996</v>
      </c>
      <c r="J7" s="5" t="s">
        <v>13</v>
      </c>
      <c r="K7" s="9">
        <v>0.2</v>
      </c>
      <c r="L7" s="9">
        <v>1.2</v>
      </c>
      <c r="M7" s="25"/>
    </row>
    <row r="8" spans="1:13" x14ac:dyDescent="0.3">
      <c r="A8" s="14">
        <v>7</v>
      </c>
      <c r="B8" s="1">
        <f>('DATI '!B7-$K$3)/($L$3-$K$3)</f>
        <v>0.37950611138764445</v>
      </c>
      <c r="C8" s="1">
        <f>('DATI '!C7-$K$4)/($L$4-$K$4)</f>
        <v>0.38192419825072893</v>
      </c>
      <c r="D8" s="1">
        <f>('DATI '!D7-$K$5)/($L$5-$K$5)</f>
        <v>0.30612244897959184</v>
      </c>
      <c r="E8" s="1">
        <f>1-(('DATI '!E7-$K$6)/($L$6-$K$6))</f>
        <v>0.52</v>
      </c>
      <c r="F8" s="1">
        <f>1-(('DATI '!G7-$K$7)/($L$7-$K$7))</f>
        <v>0.44999999999999996</v>
      </c>
      <c r="G8" s="1">
        <f>1-(('DATI '!F7-$K$8)/($L$8-$K$8))</f>
        <v>0.64</v>
      </c>
      <c r="H8" s="1">
        <f>1-(('DATI '!H7-$K$9)/($L$9-$K$9))</f>
        <v>0.30000000000000004</v>
      </c>
      <c r="J8" s="5" t="s">
        <v>12</v>
      </c>
      <c r="K8" s="9">
        <v>0.25</v>
      </c>
      <c r="L8" s="9">
        <v>1.5</v>
      </c>
      <c r="M8" s="25"/>
    </row>
    <row r="9" spans="1:13" x14ac:dyDescent="0.3">
      <c r="A9" s="14">
        <v>8</v>
      </c>
      <c r="B9" s="1">
        <f>('DATI '!B8-$K$3)/($L$3-$K$3)</f>
        <v>0.15248283309900768</v>
      </c>
      <c r="C9" s="1">
        <f>('DATI '!C8-$K$4)/($L$4-$K$4)</f>
        <v>0.15451895043731778</v>
      </c>
      <c r="D9" s="1">
        <f>('DATI '!D8-$K$5)/($L$5-$K$5)</f>
        <v>0.31195335276967934</v>
      </c>
      <c r="E9" s="1">
        <f>1-(('DATI '!E8-$K$6)/($L$6-$K$6))</f>
        <v>0.52</v>
      </c>
      <c r="F9" s="1">
        <f>1-(('DATI '!G8-$K$7)/($L$7-$K$7))</f>
        <v>0.5</v>
      </c>
      <c r="G9" s="1">
        <f>1-(('DATI '!F8-$K$8)/($L$8-$K$8))</f>
        <v>0.64</v>
      </c>
      <c r="H9" s="1">
        <f>1-(('DATI '!H8-$K$9)/($L$9-$K$9))</f>
        <v>0.44999999999999996</v>
      </c>
      <c r="J9" s="5" t="s">
        <v>14</v>
      </c>
      <c r="K9" s="9">
        <v>0.2</v>
      </c>
      <c r="L9" s="9">
        <v>1.2</v>
      </c>
      <c r="M9" s="25"/>
    </row>
    <row r="10" spans="1:13" x14ac:dyDescent="0.3">
      <c r="A10" s="14">
        <v>9</v>
      </c>
      <c r="B10" s="1">
        <f>('DATI '!B9-$K$3)/($L$3-$K$3)</f>
        <v>0.15248283309900768</v>
      </c>
      <c r="C10" s="1">
        <f>('DATI '!C9-$K$4)/($L$4-$K$4)</f>
        <v>0.15451895043731778</v>
      </c>
      <c r="D10" s="1">
        <f>('DATI '!D9-$K$5)/($L$5-$K$5)</f>
        <v>0.31195335276967934</v>
      </c>
      <c r="E10" s="1">
        <f>1-(('DATI '!E9-$K$6)/($L$6-$K$6))</f>
        <v>0.52</v>
      </c>
      <c r="F10" s="1">
        <f>1-(('DATI '!G9-$K$7)/($L$7-$K$7))</f>
        <v>0.55000000000000004</v>
      </c>
      <c r="G10" s="1">
        <f>1-(('DATI '!F9-$K$8)/($L$8-$K$8))</f>
        <v>0.64</v>
      </c>
      <c r="H10" s="1">
        <f>1-(('DATI '!H9-$K$9)/($L$9-$K$9))</f>
        <v>0.5</v>
      </c>
      <c r="M10" s="25"/>
    </row>
    <row r="11" spans="1:13" x14ac:dyDescent="0.3">
      <c r="A11" s="14">
        <v>10</v>
      </c>
      <c r="B11" s="1">
        <f>('DATI '!B10-$K$3)/($L$3-$K$3)</f>
        <v>0.16376849984038683</v>
      </c>
      <c r="C11" s="1">
        <f>('DATI '!C10-$K$4)/($L$4-$K$4)</f>
        <v>0.16618075801749274</v>
      </c>
      <c r="D11" s="1">
        <f>('DATI '!D10-$K$5)/($L$5-$K$5)</f>
        <v>0.31195335276967934</v>
      </c>
      <c r="E11" s="1">
        <f>1-(('DATI '!E10-$K$6)/($L$6-$K$6))</f>
        <v>0.52</v>
      </c>
      <c r="F11" s="1">
        <f>1-(('DATI '!G10-$K$7)/($L$7-$K$7))</f>
        <v>0.55000000000000004</v>
      </c>
      <c r="G11" s="1">
        <f>1-(('DATI '!F10-$K$8)/($L$8-$K$8))</f>
        <v>0.64</v>
      </c>
      <c r="H11" s="1">
        <f>1-(('DATI '!H10-$K$9)/($L$9-$K$9))</f>
        <v>0.55000000000000004</v>
      </c>
    </row>
    <row r="12" spans="1:13" x14ac:dyDescent="0.3">
      <c r="A12" s="14">
        <v>11</v>
      </c>
      <c r="B12" s="1">
        <f>('DATI '!B11-$K$3)/($L$3-$K$3)</f>
        <v>0.34998200107314353</v>
      </c>
      <c r="C12" s="1">
        <f>('DATI '!C11-$K$4)/($L$4-$K$4)</f>
        <v>0.35860058309037907</v>
      </c>
      <c r="D12" s="1">
        <f>('DATI '!D11-$K$5)/($L$5-$K$5)</f>
        <v>0.31195335276967934</v>
      </c>
      <c r="E12" s="1">
        <f>1-(('DATI '!E11-$K$6)/($L$6-$K$6))</f>
        <v>0.52</v>
      </c>
      <c r="F12" s="1">
        <f>1-(('DATI '!G11-$K$7)/($L$7-$K$7))</f>
        <v>0.55000000000000004</v>
      </c>
      <c r="G12" s="1">
        <f>1-(('DATI '!F11-$K$8)/($L$8-$K$8))</f>
        <v>0.64</v>
      </c>
      <c r="H12" s="1">
        <f>1-(('DATI '!H11-$K$9)/($L$9-$K$9))</f>
        <v>0.55000000000000004</v>
      </c>
    </row>
    <row r="13" spans="1:13" x14ac:dyDescent="0.3">
      <c r="A13" s="13">
        <v>12.1</v>
      </c>
      <c r="B13" s="1">
        <f>('DATI '!B12-$K$3)/($L$3-$K$3)</f>
        <v>0.32176783421969551</v>
      </c>
      <c r="C13" s="1">
        <f>('DATI '!C12-$K$4)/($L$4-$K$4)</f>
        <v>0.32944606413994176</v>
      </c>
      <c r="D13" s="1">
        <f>('DATI '!D12-$K$5)/($L$5-$K$5)</f>
        <v>0.31195335276967934</v>
      </c>
      <c r="E13" s="1">
        <f>1-(('DATI '!E12-$K$6)/($L$6-$K$6))</f>
        <v>0.52</v>
      </c>
      <c r="F13" s="1">
        <f>1-(('DATI '!G12-$K$7)/($L$7-$K$7))</f>
        <v>0.35000000000000009</v>
      </c>
      <c r="G13" s="1">
        <f>1-(('DATI '!F12-$K$8)/($L$8-$K$8))</f>
        <v>0.64</v>
      </c>
      <c r="H13" s="1">
        <f>1-(('DATI '!H12-$K$9)/($L$9-$K$9))</f>
        <v>0.55000000000000004</v>
      </c>
    </row>
    <row r="14" spans="1:13" x14ac:dyDescent="0.3">
      <c r="A14" s="13">
        <v>12.2</v>
      </c>
      <c r="B14" s="1">
        <f>('DATI '!B13-$K$3)/($L$3-$K$3)</f>
        <v>0.28875725900116145</v>
      </c>
      <c r="C14" s="1">
        <f>('DATI '!C13-$K$4)/($L$4-$K$4)</f>
        <v>0.31195335276967934</v>
      </c>
      <c r="D14" s="1">
        <f>('DATI '!D13-$K$5)/($L$5-$K$5)</f>
        <v>0.32944606413994176</v>
      </c>
      <c r="E14" s="1">
        <f>1-(('DATI '!E13-$K$6)/($L$6-$K$6))</f>
        <v>0.52</v>
      </c>
      <c r="F14" s="1">
        <f>1-(('DATI '!G13-$K$7)/($L$7-$K$7))</f>
        <v>0.35000000000000009</v>
      </c>
      <c r="G14" s="1">
        <f>1-(('DATI '!F13-$K$8)/($L$8-$K$8))</f>
        <v>0.67999999999999994</v>
      </c>
      <c r="H14" s="1">
        <f>1-(('DATI '!H13-$K$9)/($L$9-$K$9))</f>
        <v>0.5</v>
      </c>
    </row>
    <row r="15" spans="1:13" x14ac:dyDescent="0.3">
      <c r="A15" s="14">
        <v>15</v>
      </c>
      <c r="B15" s="1">
        <f>('DATI '!B14-$K$3)/($L$3-$K$3)</f>
        <v>0.22442895857530004</v>
      </c>
      <c r="C15" s="1">
        <f>('DATI '!C14-$K$4)/($L$4-$K$4)</f>
        <v>0.22448979591836737</v>
      </c>
      <c r="D15" s="1">
        <f>('DATI '!D14-$K$5)/($L$5-$K$5)</f>
        <v>0.30612244897959184</v>
      </c>
      <c r="E15" s="1">
        <f>1-(('DATI '!E14-$K$6)/($L$6-$K$6))</f>
        <v>0.6</v>
      </c>
      <c r="F15" s="1">
        <f>1-(('DATI '!G14-$K$7)/($L$7-$K$7))</f>
        <v>0.39999999999999991</v>
      </c>
      <c r="G15" s="1">
        <f>1-(('DATI '!F14-$K$8)/($L$8-$K$8))</f>
        <v>0.64</v>
      </c>
      <c r="H15" s="1">
        <f>1-(('DATI '!H14-$K$9)/($L$9-$K$9))</f>
        <v>0.55000000000000004</v>
      </c>
    </row>
    <row r="16" spans="1:13" x14ac:dyDescent="0.3">
      <c r="A16" s="14">
        <v>16</v>
      </c>
      <c r="B16" s="1">
        <f>('DATI '!B15-$K$3)/($L$3-$K$3)</f>
        <v>0.27098233388348913</v>
      </c>
      <c r="C16" s="1">
        <f>('DATI '!C15-$K$4)/($L$4-$K$4)</f>
        <v>0.27696793002915454</v>
      </c>
      <c r="D16" s="1">
        <f>('DATI '!D15-$K$5)/($L$5-$K$5)</f>
        <v>0.31195335276967934</v>
      </c>
      <c r="E16" s="1">
        <f>1-(('DATI '!E15-$K$6)/($L$6-$K$6))</f>
        <v>0.6</v>
      </c>
      <c r="F16" s="1">
        <f>1-(('DATI '!G15-$K$7)/($L$7-$K$7))</f>
        <v>0.55000000000000004</v>
      </c>
      <c r="G16" s="1">
        <f>1-(('DATI '!F15-$K$8)/($L$8-$K$8))</f>
        <v>0.64</v>
      </c>
      <c r="H16" s="1">
        <f>1-(('DATI '!H15-$K$9)/($L$9-$K$9))</f>
        <v>0.35000000000000009</v>
      </c>
    </row>
    <row r="17" spans="1:8" x14ac:dyDescent="0.3">
      <c r="A17" s="14">
        <v>20</v>
      </c>
      <c r="B17" s="1">
        <f>('DATI '!B16-$K$3)/($L$3-$K$3)</f>
        <v>0.26463414634146343</v>
      </c>
      <c r="C17" s="1">
        <f>('DATI '!C16-$K$4)/($L$4-$K$4)</f>
        <v>0.26530612244897966</v>
      </c>
      <c r="D17" s="1">
        <f>('DATI '!D16-$K$5)/($L$5-$K$5)</f>
        <v>0.30612244897959184</v>
      </c>
      <c r="E17" s="1">
        <f>1-(('DATI '!E16-$K$6)/($L$6-$K$6))</f>
        <v>0.64</v>
      </c>
      <c r="F17" s="1">
        <f>1-(('DATI '!G16-$K$7)/($L$7-$K$7))</f>
        <v>0.55000000000000004</v>
      </c>
      <c r="G17" s="1">
        <f>1-(('DATI '!F16-$K$8)/($L$8-$K$8))</f>
        <v>0.64</v>
      </c>
      <c r="H17" s="1">
        <f>1-(('DATI '!H16-$K$9)/($L$9-$K$9))</f>
        <v>0.35000000000000009</v>
      </c>
    </row>
    <row r="18" spans="1:8" x14ac:dyDescent="0.3">
      <c r="A18" s="14">
        <v>21</v>
      </c>
      <c r="B18" s="1">
        <f>('DATI '!B17-$K$3)/($L$3-$K$3)</f>
        <v>0.3310957832610395</v>
      </c>
      <c r="C18" s="1">
        <f>('DATI '!C17-$K$4)/($L$4-$K$4)</f>
        <v>0.28862973760932947</v>
      </c>
      <c r="D18" s="1">
        <f>('DATI '!D17-$K$5)/($L$5-$K$5)</f>
        <v>0.26530612244897966</v>
      </c>
      <c r="E18" s="1">
        <f>1-(('DATI '!E17-$K$6)/($L$6-$K$6))</f>
        <v>0.52</v>
      </c>
      <c r="F18" s="1">
        <f>1-(('DATI '!G17-$K$7)/($L$7-$K$7))</f>
        <v>0.5</v>
      </c>
      <c r="G18" s="1">
        <f>1-(('DATI '!F17-$K$8)/($L$8-$K$8))</f>
        <v>0.55999999999999994</v>
      </c>
      <c r="H18" s="1">
        <f>1-(('DATI '!H17-$K$9)/($L$9-$K$9))</f>
        <v>0.44999999999999996</v>
      </c>
    </row>
    <row r="19" spans="1:8" x14ac:dyDescent="0.3">
      <c r="A19" s="14">
        <v>23</v>
      </c>
      <c r="B19" s="1">
        <f>('DATI '!B18-$K$3)/($L$3-$K$3)</f>
        <v>0.1531216444239914</v>
      </c>
      <c r="C19" s="1">
        <f>('DATI '!C18-$K$4)/($L$4-$K$4)</f>
        <v>0.14285714285714285</v>
      </c>
      <c r="D19" s="1">
        <f>('DATI '!D18-$K$5)/($L$5-$K$5)</f>
        <v>0.28862973760932947</v>
      </c>
      <c r="E19" s="1">
        <f>1-(('DATI '!E18-$K$6)/($L$6-$K$6))</f>
        <v>0.48</v>
      </c>
      <c r="F19" s="1">
        <f>1-(('DATI '!G18-$K$7)/($L$7-$K$7))</f>
        <v>0.44999999999999996</v>
      </c>
      <c r="G19" s="1">
        <f>1-(('DATI '!F18-$K$8)/($L$8-$K$8))</f>
        <v>0.52</v>
      </c>
      <c r="H19" s="1">
        <f>1-(('DATI '!H18-$K$9)/($L$9-$K$9))</f>
        <v>0.5</v>
      </c>
    </row>
    <row r="20" spans="1:8" x14ac:dyDescent="0.3">
      <c r="A20" s="14">
        <v>25</v>
      </c>
      <c r="B20" s="1">
        <f>('DATI '!B19-$K$3)/($L$3-$K$3)</f>
        <v>0.1855207123499806</v>
      </c>
      <c r="C20" s="1">
        <f>('DATI '!C19-$K$4)/($L$4-$K$4)</f>
        <v>0.20699708454810498</v>
      </c>
      <c r="D20" s="1">
        <f>('DATI '!D19-$K$5)/($L$5-$K$5)</f>
        <v>0.3411078717201167</v>
      </c>
      <c r="E20" s="1">
        <f>1-(('DATI '!E19-$K$6)/($L$6-$K$6))</f>
        <v>0.48</v>
      </c>
      <c r="F20" s="1">
        <f>1-(('DATI '!G19-$K$7)/($L$7-$K$7))</f>
        <v>0.35000000000000009</v>
      </c>
      <c r="G20" s="1">
        <f>1-(('DATI '!F19-$K$8)/($L$8-$K$8))</f>
        <v>0.55999999999999994</v>
      </c>
      <c r="H20" s="1">
        <f>1-(('DATI '!H19-$K$9)/($L$9-$K$9))</f>
        <v>0.35000000000000009</v>
      </c>
    </row>
    <row r="21" spans="1:8" x14ac:dyDescent="0.3">
      <c r="A21" s="14">
        <v>27</v>
      </c>
      <c r="B21" s="1">
        <f>('DATI '!B20-$K$3)/($L$3-$K$3)</f>
        <v>0.38203329461866042</v>
      </c>
      <c r="C21" s="1">
        <f>('DATI '!C20-$K$4)/($L$4-$K$4)</f>
        <v>0.3411078717201167</v>
      </c>
      <c r="D21" s="1">
        <f>('DATI '!D20-$K$5)/($L$5-$K$5)</f>
        <v>0.2711370262390671</v>
      </c>
      <c r="E21" s="1">
        <f>1-(('DATI '!E20-$K$6)/($L$6-$K$6))</f>
        <v>0.6</v>
      </c>
      <c r="F21" s="1">
        <f>1-(('DATI '!G20-$K$7)/($L$7-$K$7))</f>
        <v>0.44999999999999996</v>
      </c>
      <c r="G21" s="1">
        <f>1-(('DATI '!F20-$K$8)/($L$8-$K$8))</f>
        <v>0.48</v>
      </c>
      <c r="H21" s="1">
        <f>1-(('DATI '!H20-$K$9)/($L$9-$K$9))</f>
        <v>0.5</v>
      </c>
    </row>
    <row r="22" spans="1:8" x14ac:dyDescent="0.3">
      <c r="A22" s="14">
        <v>28</v>
      </c>
      <c r="B22" s="1">
        <f>('DATI '!B21-$K$3)/($L$3-$K$3)</f>
        <v>0.34951176495891939</v>
      </c>
      <c r="C22" s="1">
        <f>('DATI '!C21-$K$4)/($L$4-$K$4)</f>
        <v>0.21865889212827988</v>
      </c>
      <c r="D22" s="1">
        <f>('DATI '!D21-$K$5)/($L$5-$K$5)</f>
        <v>0.18950437317784258</v>
      </c>
      <c r="E22" s="1">
        <f>1-(('DATI '!E21-$K$6)/($L$6-$K$6))</f>
        <v>0.44000000000000006</v>
      </c>
      <c r="F22" s="1">
        <f>1-(('DATI '!G21-$K$7)/($L$7-$K$7))</f>
        <v>0.39999999999999991</v>
      </c>
      <c r="G22" s="1">
        <f>1-(('DATI '!F21-$K$8)/($L$8-$K$8))</f>
        <v>0.52</v>
      </c>
      <c r="H22" s="1">
        <f>1-(('DATI '!H21-$K$9)/($L$9-$K$9))</f>
        <v>0.44999999999999996</v>
      </c>
    </row>
    <row r="23" spans="1:8" x14ac:dyDescent="0.3">
      <c r="A23" s="14">
        <v>30</v>
      </c>
      <c r="B23" s="1">
        <f>('DATI '!B22-$K$3)/($L$3-$K$3)</f>
        <v>0.19762550006452445</v>
      </c>
      <c r="C23" s="1">
        <f>('DATI '!C22-$K$4)/($L$4-$K$4)</f>
        <v>0.13119533527696794</v>
      </c>
      <c r="D23" s="1">
        <f>('DATI '!D22-$K$5)/($L$5-$K$5)</f>
        <v>0.20699708454810498</v>
      </c>
      <c r="E23" s="1">
        <f>1-(('DATI '!E22-$K$6)/($L$6-$K$6))</f>
        <v>0.6</v>
      </c>
      <c r="F23" s="1">
        <f>1-(('DATI '!G22-$K$7)/($L$7-$K$7))</f>
        <v>0.35000000000000009</v>
      </c>
      <c r="G23" s="1">
        <f>1-(('DATI '!F22-$K$8)/($L$8-$K$8))</f>
        <v>0.96</v>
      </c>
      <c r="H23" s="1">
        <f>1-(('DATI '!H22-$K$9)/($L$9-$K$9))</f>
        <v>0.25</v>
      </c>
    </row>
    <row r="24" spans="1:8" x14ac:dyDescent="0.3">
      <c r="A24" s="14">
        <v>32</v>
      </c>
      <c r="B24" s="1">
        <f>('DATI '!B23-$K$3)/($L$3-$K$3)</f>
        <v>0.1826155632984901</v>
      </c>
      <c r="C24" s="1">
        <f>('DATI '!C23-$K$4)/($L$4-$K$4)</f>
        <v>0.16034985422740525</v>
      </c>
      <c r="D24" s="1">
        <f>('DATI '!D23-$K$5)/($L$5-$K$5)</f>
        <v>0.2711370262390671</v>
      </c>
      <c r="E24" s="1">
        <f>1-(('DATI '!E23-$K$6)/($L$6-$K$6))</f>
        <v>0.52</v>
      </c>
      <c r="F24" s="1">
        <f>1-(('DATI '!G23-$K$7)/($L$7-$K$7))</f>
        <v>0.44999999999999996</v>
      </c>
      <c r="G24" s="1">
        <f>1-(('DATI '!F23-$K$8)/($L$8-$K$8))</f>
        <v>0.48</v>
      </c>
      <c r="H24" s="1">
        <f>1-(('DATI '!H23-$K$9)/($L$9-$K$9))</f>
        <v>0.35000000000000009</v>
      </c>
    </row>
    <row r="25" spans="1:8" x14ac:dyDescent="0.3">
      <c r="A25" s="14">
        <v>33</v>
      </c>
      <c r="B25" s="1">
        <f>('DATI '!B24-$K$3)/($L$3-$K$3)</f>
        <v>0.2866332113455905</v>
      </c>
      <c r="C25" s="1">
        <f>('DATI '!C24-$K$4)/($L$4-$K$4)</f>
        <v>0.2711370262390671</v>
      </c>
      <c r="D25" s="1">
        <f>('DATI '!D24-$K$5)/($L$5-$K$5)</f>
        <v>0.28862973760932947</v>
      </c>
      <c r="E25" s="1">
        <f>1-(('DATI '!E24-$K$6)/($L$6-$K$6))</f>
        <v>0.48</v>
      </c>
      <c r="F25" s="1">
        <f>1-(('DATI '!G24-$K$7)/($L$7-$K$7))</f>
        <v>0.5</v>
      </c>
      <c r="G25" s="1">
        <f>1-(('DATI '!F24-$K$8)/($L$8-$K$8))</f>
        <v>0.52</v>
      </c>
      <c r="H25" s="1">
        <f>1-(('DATI '!H24-$K$9)/($L$9-$K$9))</f>
        <v>0.35000000000000009</v>
      </c>
    </row>
    <row r="26" spans="1:8" x14ac:dyDescent="0.3">
      <c r="A26" s="14">
        <v>36</v>
      </c>
      <c r="B26" s="1">
        <f>('DATI '!B25-$K$3)/($L$3-$K$3)</f>
        <v>0.10519978106185003</v>
      </c>
      <c r="C26" s="1">
        <f>('DATI '!C25-$K$4)/($L$4-$K$4)</f>
        <v>0.10787172011661809</v>
      </c>
      <c r="D26" s="1">
        <f>('DATI '!D25-$K$5)/($L$5-$K$5)</f>
        <v>0.31778425655976678</v>
      </c>
      <c r="E26" s="1">
        <f>1-(('DATI '!E25-$K$6)/($L$6-$K$6))</f>
        <v>0.6</v>
      </c>
      <c r="F26" s="1">
        <f>1-(('DATI '!G25-$K$7)/($L$7-$K$7))</f>
        <v>1</v>
      </c>
      <c r="G26" s="1">
        <f>1-(('DATI '!F25-$K$8)/($L$8-$K$8))</f>
        <v>0.72</v>
      </c>
      <c r="H26" s="1">
        <f>1-(('DATI '!H25-$K$9)/($L$9-$K$9))</f>
        <v>0.39999999999999991</v>
      </c>
    </row>
    <row r="27" spans="1:8" x14ac:dyDescent="0.3">
      <c r="A27" s="14">
        <v>37</v>
      </c>
      <c r="B27" s="1">
        <f>('DATI '!B26-$K$3)/($L$3-$K$3)</f>
        <v>0.14401858304297327</v>
      </c>
      <c r="C27" s="1">
        <f>('DATI '!C26-$K$4)/($L$4-$K$4)</f>
        <v>0.14868804664723032</v>
      </c>
      <c r="D27" s="1">
        <f>('DATI '!D26-$K$5)/($L$5-$K$5)</f>
        <v>0.31778425655976678</v>
      </c>
      <c r="E27" s="1">
        <f>1-(('DATI '!E26-$K$6)/($L$6-$K$6))</f>
        <v>0.6</v>
      </c>
      <c r="F27" s="1">
        <f>1-(('DATI '!G26-$K$7)/($L$7-$K$7))</f>
        <v>0.19999999999999996</v>
      </c>
      <c r="G27" s="1">
        <f>1-(('DATI '!F26-$K$8)/($L$8-$K$8))</f>
        <v>0.72</v>
      </c>
      <c r="H27" s="1">
        <f>1-(('DATI '!H26-$K$9)/($L$9-$K$9))</f>
        <v>1</v>
      </c>
    </row>
    <row r="28" spans="1:8" x14ac:dyDescent="0.3">
      <c r="A28" s="14">
        <v>38</v>
      </c>
      <c r="B28" s="1">
        <f>('DATI '!B27-$K$3)/($L$3-$K$3)</f>
        <v>0.2721300288063413</v>
      </c>
      <c r="C28" s="1">
        <f>('DATI '!C27-$K$4)/($L$4-$K$4)</f>
        <v>0.28862973760932947</v>
      </c>
      <c r="D28" s="1">
        <f>('DATI '!D27-$K$5)/($L$5-$K$5)</f>
        <v>0.32361516034985427</v>
      </c>
      <c r="E28" s="1">
        <f>1-(('DATI '!E27-$K$6)/($L$6-$K$6))</f>
        <v>0.6</v>
      </c>
      <c r="F28" s="1">
        <f>1-(('DATI '!G27-$K$7)/($L$7-$K$7))</f>
        <v>0.25</v>
      </c>
      <c r="G28" s="1">
        <f>1-(('DATI '!F27-$K$8)/($L$8-$K$8))</f>
        <v>0.72</v>
      </c>
      <c r="H28" s="1">
        <f>1-(('DATI '!H27-$K$9)/($L$9-$K$9))</f>
        <v>0.19999999999999996</v>
      </c>
    </row>
    <row r="29" spans="1:8" x14ac:dyDescent="0.3">
      <c r="A29" s="14">
        <v>39</v>
      </c>
      <c r="B29" s="1">
        <f>('DATI '!B28-$K$3)/($L$3-$K$3)</f>
        <v>0.34442598052354145</v>
      </c>
      <c r="C29" s="1">
        <f>('DATI '!C28-$K$4)/($L$4-$K$4)</f>
        <v>0.40524781341107874</v>
      </c>
      <c r="D29" s="1">
        <f>('DATI '!D28-$K$5)/($L$5-$K$5)</f>
        <v>0.35860058309037907</v>
      </c>
      <c r="E29" s="1">
        <f>1-(('DATI '!E28-$K$6)/($L$6-$K$6))</f>
        <v>0.52</v>
      </c>
      <c r="F29" s="1">
        <f>1-(('DATI '!G28-$K$7)/($L$7-$K$7))</f>
        <v>0.25</v>
      </c>
      <c r="G29" s="1">
        <f>1-(('DATI '!F28-$K$8)/($L$8-$K$8))</f>
        <v>0.6</v>
      </c>
      <c r="H29" s="1">
        <f>1-(('DATI '!H28-$K$9)/($L$9-$K$9))</f>
        <v>0.44999999999999996</v>
      </c>
    </row>
    <row r="30" spans="1:8" x14ac:dyDescent="0.3">
      <c r="A30" s="14">
        <v>42</v>
      </c>
      <c r="B30" s="1">
        <f>('DATI '!B29-$K$3)/($L$3-$K$3)</f>
        <v>0.23679978558027331</v>
      </c>
      <c r="C30" s="1">
        <f>('DATI '!C29-$K$4)/($L$4-$K$4)</f>
        <v>0.21865889212827988</v>
      </c>
      <c r="D30" s="1">
        <f>('DATI '!D29-$K$5)/($L$5-$K$5)</f>
        <v>0.28279883381924203</v>
      </c>
      <c r="E30" s="1">
        <f>1-(('DATI '!E29-$K$6)/($L$6-$K$6))</f>
        <v>0.48</v>
      </c>
      <c r="F30" s="1">
        <f>1-(('DATI '!G29-$K$7)/($L$7-$K$7))</f>
        <v>0.35000000000000009</v>
      </c>
      <c r="G30" s="1">
        <f>1-(('DATI '!F29-$K$8)/($L$8-$K$8))</f>
        <v>0.55999999999999994</v>
      </c>
      <c r="H30" s="1">
        <f>1-(('DATI '!H29-$K$9)/($L$9-$K$9))</f>
        <v>0.8</v>
      </c>
    </row>
    <row r="31" spans="1:8" x14ac:dyDescent="0.3">
      <c r="A31" s="14">
        <v>44</v>
      </c>
      <c r="B31" s="1">
        <f>('DATI '!B30-$K$3)/($L$3-$K$3)</f>
        <v>0.25314694983684533</v>
      </c>
      <c r="C31" s="1">
        <f>('DATI '!C30-$K$4)/($L$4-$K$4)</f>
        <v>0.25364431486880473</v>
      </c>
      <c r="D31" s="1">
        <f>('DATI '!D30-$K$5)/($L$5-$K$5)</f>
        <v>0.30612244897959184</v>
      </c>
      <c r="E31" s="1">
        <f>1-(('DATI '!E30-$K$6)/($L$6-$K$6))</f>
        <v>0.52</v>
      </c>
      <c r="F31" s="1">
        <f>1-(('DATI '!G30-$K$7)/($L$7-$K$7))</f>
        <v>0.39999999999999991</v>
      </c>
      <c r="G31" s="1">
        <f>1-(('DATI '!F30-$K$8)/($L$8-$K$8))</f>
        <v>0.55999999999999994</v>
      </c>
      <c r="H31" s="1">
        <f>1-(('DATI '!H30-$K$9)/($L$9-$K$9))</f>
        <v>0.39999999999999991</v>
      </c>
    </row>
    <row r="32" spans="1:8" x14ac:dyDescent="0.3">
      <c r="A32" s="14">
        <v>45</v>
      </c>
      <c r="B32" s="1">
        <f>('DATI '!B31-$K$3)/($L$3-$K$3)</f>
        <v>0.45991648691997128</v>
      </c>
      <c r="C32" s="1">
        <f>('DATI '!C31-$K$4)/($L$4-$K$4)</f>
        <v>0.46355685131195346</v>
      </c>
      <c r="D32" s="1">
        <f>('DATI '!D31-$K$5)/($L$5-$K$5)</f>
        <v>0.30612244897959184</v>
      </c>
      <c r="E32" s="1">
        <f>1-(('DATI '!E31-$K$6)/($L$6-$K$6))</f>
        <v>0.52</v>
      </c>
      <c r="F32" s="1">
        <f>1-(('DATI '!G31-$K$7)/($L$7-$K$7))</f>
        <v>0.85000000000000009</v>
      </c>
      <c r="G32" s="1">
        <f>1-(('DATI '!F31-$K$8)/($L$8-$K$8))</f>
        <v>0.55999999999999994</v>
      </c>
      <c r="H32" s="1">
        <f>1-(('DATI '!H31-$K$9)/($L$9-$K$9))</f>
        <v>0.39999999999999991</v>
      </c>
    </row>
    <row r="33" spans="1:8" x14ac:dyDescent="0.3">
      <c r="A33" s="14">
        <v>46</v>
      </c>
      <c r="B33" s="1">
        <f>('DATI '!B32-$K$3)/($L$3-$K$3)</f>
        <v>0.16188755538349028</v>
      </c>
      <c r="C33" s="1">
        <f>('DATI '!C32-$K$4)/($L$4-$K$4)</f>
        <v>0.15451895043731778</v>
      </c>
      <c r="D33" s="1">
        <f>('DATI '!D32-$K$5)/($L$5-$K$5)</f>
        <v>0.29446064139941697</v>
      </c>
      <c r="E33" s="1">
        <f>1-(('DATI '!E32-$K$6)/($L$6-$K$6))</f>
        <v>0.52</v>
      </c>
      <c r="F33" s="1">
        <f>1-(('DATI '!G32-$K$7)/($L$7-$K$7))</f>
        <v>0.25</v>
      </c>
      <c r="G33" s="1">
        <f>1-(('DATI '!F32-$K$8)/($L$8-$K$8))</f>
        <v>0.55999999999999994</v>
      </c>
      <c r="H33" s="1">
        <f>1-(('DATI '!H32-$K$9)/($L$9-$K$9))</f>
        <v>0.85000000000000009</v>
      </c>
    </row>
    <row r="34" spans="1:8" x14ac:dyDescent="0.3">
      <c r="A34" s="14">
        <v>47</v>
      </c>
      <c r="B34" s="1">
        <f>('DATI '!B33-$K$3)/($L$3-$K$3)</f>
        <v>5.5323502152770446E-2</v>
      </c>
      <c r="C34" s="1">
        <f>('DATI '!C33-$K$4)/($L$4-$K$4)</f>
        <v>0.19533527696793004</v>
      </c>
      <c r="D34" s="1">
        <f>('DATI '!D33-$K$5)/($L$5-$K$5)</f>
        <v>0.94169096209912539</v>
      </c>
      <c r="E34" s="1">
        <f>1-(('DATI '!E33-$K$6)/($L$6-$K$6))</f>
        <v>0.44000000000000006</v>
      </c>
      <c r="F34" s="1">
        <f>1-(('DATI '!G33-$K$7)/($L$7-$K$7))</f>
        <v>0.39999999999999991</v>
      </c>
      <c r="G34" s="1">
        <f>1-(('DATI '!F33-$K$8)/($L$8-$K$8))</f>
        <v>0.44000000000000006</v>
      </c>
      <c r="H34" s="1">
        <f>1-(('DATI '!H33-$K$9)/($L$9-$K$9))</f>
        <v>0.60000000000000009</v>
      </c>
    </row>
  </sheetData>
  <mergeCells count="1">
    <mergeCell ref="M3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J14" sqref="J14"/>
    </sheetView>
  </sheetViews>
  <sheetFormatPr defaultRowHeight="14.4" x14ac:dyDescent="0.3"/>
  <sheetData>
    <row r="1" spans="1:13" ht="30.75" customHeight="1" x14ac:dyDescent="0.3">
      <c r="A1" s="6" t="s">
        <v>7</v>
      </c>
      <c r="B1" s="6" t="s">
        <v>8</v>
      </c>
      <c r="C1" s="6" t="s">
        <v>9</v>
      </c>
      <c r="E1" s="7" t="s">
        <v>16</v>
      </c>
      <c r="F1" s="7"/>
      <c r="G1" s="7"/>
      <c r="I1" s="7"/>
      <c r="J1" s="7"/>
      <c r="K1" s="7"/>
    </row>
    <row r="2" spans="1:13" ht="14.4" customHeight="1" x14ac:dyDescent="0.3">
      <c r="A2" s="15" t="s">
        <v>17</v>
      </c>
      <c r="B2" s="10">
        <f>1/7</f>
        <v>0.14285714285714285</v>
      </c>
      <c r="C2" s="11">
        <v>0.25</v>
      </c>
      <c r="E2" s="4" t="s">
        <v>6</v>
      </c>
      <c r="F2" s="26" t="s">
        <v>45</v>
      </c>
      <c r="G2" s="26"/>
      <c r="H2" s="26"/>
      <c r="I2" s="26"/>
      <c r="J2" s="26"/>
      <c r="K2" s="26"/>
      <c r="L2" s="26"/>
      <c r="M2" s="26"/>
    </row>
    <row r="3" spans="1:13" x14ac:dyDescent="0.3">
      <c r="A3" s="15" t="s">
        <v>18</v>
      </c>
      <c r="B3" s="10">
        <f>1/7</f>
        <v>0.14285714285714285</v>
      </c>
      <c r="C3" s="11">
        <v>0.15</v>
      </c>
      <c r="E3" s="4" t="s">
        <v>0</v>
      </c>
      <c r="F3" s="26"/>
      <c r="G3" s="26"/>
      <c r="H3" s="26"/>
      <c r="I3" s="26"/>
      <c r="J3" s="26"/>
      <c r="K3" s="26"/>
      <c r="L3" s="26"/>
      <c r="M3" s="26"/>
    </row>
    <row r="4" spans="1:13" x14ac:dyDescent="0.3">
      <c r="A4" s="15" t="s">
        <v>19</v>
      </c>
      <c r="B4" s="10">
        <f>1/7</f>
        <v>0.14285714285714285</v>
      </c>
      <c r="C4" s="11">
        <f>0.4/3</f>
        <v>0.13333333333333333</v>
      </c>
      <c r="E4" s="4" t="s">
        <v>1</v>
      </c>
      <c r="F4" s="26"/>
      <c r="G4" s="26"/>
      <c r="H4" s="26"/>
      <c r="I4" s="26"/>
      <c r="J4" s="26"/>
      <c r="K4" s="26"/>
      <c r="L4" s="26"/>
      <c r="M4" s="26"/>
    </row>
    <row r="5" spans="1:13" x14ac:dyDescent="0.3">
      <c r="A5" s="15" t="s">
        <v>20</v>
      </c>
      <c r="B5" s="10">
        <f t="shared" ref="B5:B8" si="0">1/7</f>
        <v>0.14285714285714285</v>
      </c>
      <c r="C5" s="11">
        <v>0.15</v>
      </c>
      <c r="E5" s="4" t="s">
        <v>2</v>
      </c>
      <c r="F5" s="26"/>
      <c r="G5" s="26"/>
      <c r="H5" s="26"/>
      <c r="I5" s="26"/>
      <c r="J5" s="26"/>
      <c r="K5" s="26"/>
      <c r="L5" s="26"/>
      <c r="M5" s="26"/>
    </row>
    <row r="6" spans="1:13" x14ac:dyDescent="0.3">
      <c r="A6" s="15" t="s">
        <v>21</v>
      </c>
      <c r="B6" s="10">
        <f t="shared" si="0"/>
        <v>0.14285714285714285</v>
      </c>
      <c r="C6" s="11">
        <f>0.4/3</f>
        <v>0.13333333333333333</v>
      </c>
      <c r="E6" s="4" t="s">
        <v>4</v>
      </c>
      <c r="F6" s="26"/>
      <c r="G6" s="26"/>
      <c r="H6" s="26"/>
      <c r="I6" s="26"/>
      <c r="J6" s="26"/>
      <c r="K6" s="26"/>
      <c r="L6" s="26"/>
      <c r="M6" s="26"/>
    </row>
    <row r="7" spans="1:13" x14ac:dyDescent="0.3">
      <c r="A7" s="15" t="s">
        <v>22</v>
      </c>
      <c r="B7" s="10">
        <f t="shared" si="0"/>
        <v>0.14285714285714285</v>
      </c>
      <c r="C7" s="11">
        <v>0.05</v>
      </c>
      <c r="E7" s="4" t="s">
        <v>3</v>
      </c>
      <c r="F7" s="26"/>
      <c r="G7" s="26"/>
      <c r="H7" s="26"/>
      <c r="I7" s="26"/>
      <c r="J7" s="26"/>
      <c r="K7" s="26"/>
      <c r="L7" s="26"/>
      <c r="M7" s="26"/>
    </row>
    <row r="8" spans="1:13" x14ac:dyDescent="0.3">
      <c r="A8" s="15" t="s">
        <v>23</v>
      </c>
      <c r="B8" s="10">
        <f t="shared" si="0"/>
        <v>0.14285714285714285</v>
      </c>
      <c r="C8" s="11">
        <f>0.4/3</f>
        <v>0.13333333333333333</v>
      </c>
      <c r="E8" s="4" t="s">
        <v>5</v>
      </c>
      <c r="F8" s="26"/>
      <c r="G8" s="26"/>
      <c r="H8" s="26"/>
      <c r="I8" s="26"/>
      <c r="J8" s="26"/>
      <c r="K8" s="26"/>
      <c r="L8" s="26"/>
      <c r="M8" s="26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37"/>
  <sheetViews>
    <sheetView tabSelected="1" zoomScaleNormal="100" workbookViewId="0">
      <selection activeCell="L18" sqref="L18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2.5546875" customWidth="1"/>
    <col min="11" max="11" width="13" bestFit="1" customWidth="1"/>
    <col min="12" max="13" width="12" bestFit="1" customWidth="1"/>
    <col min="14" max="14" width="11.109375" customWidth="1"/>
    <col min="15" max="15" width="16.44140625" customWidth="1"/>
    <col min="16" max="16" width="13.109375" customWidth="1"/>
    <col min="17" max="17" width="10.109375" bestFit="1" customWidth="1"/>
    <col min="18" max="18" width="9.109375" style="23"/>
    <col min="21" max="21" width="19.5546875" bestFit="1" customWidth="1"/>
    <col min="23" max="23" width="30.33203125" bestFit="1" customWidth="1"/>
    <col min="24" max="24" width="21.44140625" bestFit="1" customWidth="1"/>
  </cols>
  <sheetData>
    <row r="1" spans="1:24" ht="23.4" x14ac:dyDescent="0.45">
      <c r="B1" s="27" t="s">
        <v>51</v>
      </c>
      <c r="C1" s="27"/>
      <c r="D1" s="27"/>
      <c r="E1" s="27"/>
      <c r="F1" s="27"/>
      <c r="G1" s="27"/>
      <c r="H1" s="27"/>
      <c r="I1" s="27"/>
      <c r="N1" s="3" t="s">
        <v>46</v>
      </c>
      <c r="U1" s="3" t="s">
        <v>47</v>
      </c>
      <c r="W1" s="28" t="s">
        <v>35</v>
      </c>
      <c r="X1" s="28"/>
    </row>
    <row r="2" spans="1:24" ht="23.4" x14ac:dyDescent="0.45">
      <c r="A2" s="4" t="s">
        <v>36</v>
      </c>
      <c r="B2" s="4" t="s">
        <v>6</v>
      </c>
      <c r="C2" s="4" t="s">
        <v>0</v>
      </c>
      <c r="D2" s="4" t="s">
        <v>1</v>
      </c>
      <c r="E2" s="4" t="s">
        <v>2</v>
      </c>
      <c r="F2" s="4" t="s">
        <v>4</v>
      </c>
      <c r="G2" s="4" t="s">
        <v>3</v>
      </c>
      <c r="H2" s="4" t="s">
        <v>5</v>
      </c>
      <c r="I2" s="3" t="s">
        <v>46</v>
      </c>
      <c r="K2" s="3" t="s">
        <v>48</v>
      </c>
      <c r="M2" s="3" t="s">
        <v>31</v>
      </c>
      <c r="N2" s="1">
        <v>0.27254635381763304</v>
      </c>
      <c r="T2" s="3" t="s">
        <v>31</v>
      </c>
      <c r="U2" s="1">
        <v>0.29930401114999</v>
      </c>
      <c r="W2" s="3" t="s">
        <v>49</v>
      </c>
      <c r="X2" s="3" t="s">
        <v>50</v>
      </c>
    </row>
    <row r="3" spans="1:24" ht="23.4" x14ac:dyDescent="0.45">
      <c r="A3" s="14">
        <v>2</v>
      </c>
      <c r="B3" s="1">
        <f>'PRIMA ELABORAZIONE'!B3</f>
        <v>0.26463414634146337</v>
      </c>
      <c r="C3" s="1">
        <f>'PRIMA ELABORAZIONE'!C3</f>
        <v>0.34693877551020413</v>
      </c>
      <c r="D3" s="1">
        <f>'PRIMA ELABORAZIONE'!D3</f>
        <v>0.3994169096209913</v>
      </c>
      <c r="E3" s="1">
        <f>'PRIMA ELABORAZIONE'!E3</f>
        <v>0.52</v>
      </c>
      <c r="F3" s="1">
        <f>'PRIMA ELABORAZIONE'!F3</f>
        <v>0.39999999999999991</v>
      </c>
      <c r="G3" s="1">
        <f>'PRIMA ELABORAZIONE'!G3</f>
        <v>0.6</v>
      </c>
      <c r="H3" s="1">
        <f>'PRIMA ELABORAZIONE'!H3</f>
        <v>0.30000000000000004</v>
      </c>
      <c r="I3" s="12">
        <f>(B3*PESI!$C$2)+C3*PESI!$C$3+D3*PESI!$C$4+E3*PESI!$C$5+F3*PESI!$C$6+G3*PESI!$C$7+H3*PESI!$C$8</f>
        <v>0.37278827419469529</v>
      </c>
      <c r="K3" s="24">
        <f t="shared" ref="K3:K34" si="0">(I3-$N$2)/($N$3-$N$2)</f>
        <v>0.2146311033996666</v>
      </c>
      <c r="M3" s="3" t="s">
        <v>32</v>
      </c>
      <c r="N3" s="1">
        <v>0.73958919518252519</v>
      </c>
      <c r="T3" s="3" t="s">
        <v>32</v>
      </c>
      <c r="U3" s="1">
        <v>0.67868070628505817</v>
      </c>
      <c r="W3" s="12">
        <f>(B3*PESI!$B$2)+C3*PESI!$B$3+D3*PESI!$B$4+E3*PESI!$B$5+F3*PESI!$B$6+G3*PESI!$B$7+H3*PESI!$B$8</f>
        <v>0.40442711878180837</v>
      </c>
      <c r="X3" s="22">
        <f t="shared" ref="X3:X34" si="1">(W3-$U$2)/($U$3-$U$2)</f>
        <v>0.27709426799237563</v>
      </c>
    </row>
    <row r="4" spans="1:24" ht="18" x14ac:dyDescent="0.35">
      <c r="A4" s="14">
        <v>3</v>
      </c>
      <c r="B4" s="1">
        <f>'PRIMA ELABORAZIONE'!B4</f>
        <v>0.19571096731375476</v>
      </c>
      <c r="C4" s="1">
        <f>'PRIMA ELABORAZIONE'!C4</f>
        <v>0.19533527696793004</v>
      </c>
      <c r="D4" s="1">
        <f>'PRIMA ELABORAZIONE'!D4</f>
        <v>0.30612244897959184</v>
      </c>
      <c r="E4" s="1">
        <f>'PRIMA ELABORAZIONE'!E4</f>
        <v>0.52</v>
      </c>
      <c r="F4" s="1">
        <f>'PRIMA ELABORAZIONE'!F4</f>
        <v>0.44999999999999996</v>
      </c>
      <c r="G4" s="1">
        <f>'PRIMA ELABORAZIONE'!G4</f>
        <v>0.64</v>
      </c>
      <c r="H4" s="1">
        <f>'PRIMA ELABORAZIONE'!H4</f>
        <v>0.39999999999999991</v>
      </c>
      <c r="I4" s="12">
        <f>(B4*PESI!$C$2)+C4*PESI!$C$3+D4*PESI!$C$4+E4*PESI!$C$5+F4*PESI!$C$6+G4*PESI!$C$7+H4*PESI!$C$8</f>
        <v>0.34237769323757372</v>
      </c>
      <c r="K4" s="24">
        <f t="shared" si="0"/>
        <v>0.14951805966207438</v>
      </c>
      <c r="N4" s="9"/>
      <c r="W4" s="12">
        <f>(B4*PESI!$B$2)+C4*PESI!$B$3+D4*PESI!$B$4+E4*PESI!$B$5+F4*PESI!$B$6+G4*PESI!$B$7+H4*PESI!$B$8</f>
        <v>0.38673838475161088</v>
      </c>
      <c r="X4" s="22">
        <f t="shared" si="1"/>
        <v>0.23046848876811454</v>
      </c>
    </row>
    <row r="5" spans="1:24" ht="18" x14ac:dyDescent="0.35">
      <c r="A5" s="14">
        <v>4</v>
      </c>
      <c r="B5" s="1">
        <f>'PRIMA ELABORAZIONE'!B5</f>
        <v>0.31058293235993584</v>
      </c>
      <c r="C5" s="1">
        <f>'PRIMA ELABORAZIONE'!C5</f>
        <v>0.31195335276967934</v>
      </c>
      <c r="D5" s="1">
        <f>'PRIMA ELABORAZIONE'!D5</f>
        <v>0.30612244897959184</v>
      </c>
      <c r="E5" s="1">
        <f>'PRIMA ELABORAZIONE'!E5</f>
        <v>0.52</v>
      </c>
      <c r="F5" s="1">
        <f>'PRIMA ELABORAZIONE'!F5</f>
        <v>0.5</v>
      </c>
      <c r="G5" s="1">
        <f>'PRIMA ELABORAZIONE'!G5</f>
        <v>0.64</v>
      </c>
      <c r="H5" s="1">
        <f>'PRIMA ELABORAZIONE'!H5</f>
        <v>0.44999999999999996</v>
      </c>
      <c r="I5" s="12">
        <f>(B5*PESI!$C$2)+C5*PESI!$C$3+D5*PESI!$C$4+E5*PESI!$C$5+F5*PESI!$C$6+G5*PESI!$C$7+H5*PESI!$C$8</f>
        <v>0.40192172920271479</v>
      </c>
      <c r="K5" s="24">
        <f t="shared" si="0"/>
        <v>0.27700965291961965</v>
      </c>
      <c r="N5" s="9"/>
      <c r="W5" s="12">
        <f>(B5*PESI!$B$2)+C5*PESI!$B$3+D5*PESI!$B$4+E5*PESI!$B$5+F5*PESI!$B$6+G5*PESI!$B$7+H5*PESI!$B$8</f>
        <v>0.4340941048727438</v>
      </c>
      <c r="X5" s="22">
        <f t="shared" si="1"/>
        <v>0.35529355242752841</v>
      </c>
    </row>
    <row r="6" spans="1:24" ht="18" x14ac:dyDescent="0.35">
      <c r="A6" s="14">
        <v>5</v>
      </c>
      <c r="B6" s="1">
        <f>'PRIMA ELABORAZIONE'!B6</f>
        <v>0.42545489740611692</v>
      </c>
      <c r="C6" s="1">
        <f>'PRIMA ELABORAZIONE'!C6</f>
        <v>0.42857142857142866</v>
      </c>
      <c r="D6" s="1">
        <f>'PRIMA ELABORAZIONE'!D6</f>
        <v>0.30612244897959184</v>
      </c>
      <c r="E6" s="1">
        <f>'PRIMA ELABORAZIONE'!E6</f>
        <v>0.52</v>
      </c>
      <c r="F6" s="1">
        <f>'PRIMA ELABORAZIONE'!F6</f>
        <v>0.44999999999999996</v>
      </c>
      <c r="G6" s="1">
        <f>'PRIMA ELABORAZIONE'!G6</f>
        <v>0.64</v>
      </c>
      <c r="H6" s="1">
        <f>'PRIMA ELABORAZIONE'!H6</f>
        <v>0.5</v>
      </c>
      <c r="I6" s="12">
        <f>(B6*PESI!$C$2)+C6*PESI!$C$3+D6*PESI!$C$4+E6*PESI!$C$5+F6*PESI!$C$6+G6*PESI!$C$7+H6*PESI!$C$8</f>
        <v>0.44813243183452245</v>
      </c>
      <c r="K6" s="24">
        <f t="shared" si="0"/>
        <v>0.375952830159551</v>
      </c>
      <c r="N6" s="9"/>
      <c r="W6" s="12">
        <f>(B6*PESI!$B$2)+C6*PESI!$B$3+D6*PESI!$B$4+E6*PESI!$B$5+F6*PESI!$B$6+G6*PESI!$B$7+H6*PESI!$B$8</f>
        <v>0.46716411070816244</v>
      </c>
      <c r="X6" s="22">
        <f t="shared" si="1"/>
        <v>0.44246286530175449</v>
      </c>
    </row>
    <row r="7" spans="1:24" ht="18" x14ac:dyDescent="0.35">
      <c r="A7" s="14">
        <v>6</v>
      </c>
      <c r="B7" s="1">
        <f>'PRIMA ELABORAZIONE'!B7</f>
        <v>0.1669929760522095</v>
      </c>
      <c r="C7" s="1">
        <f>'PRIMA ELABORAZIONE'!C7</f>
        <v>0.16618075801749274</v>
      </c>
      <c r="D7" s="1">
        <f>'PRIMA ELABORAZIONE'!D7</f>
        <v>0.30612244897959184</v>
      </c>
      <c r="E7" s="1">
        <f>'PRIMA ELABORAZIONE'!E7</f>
        <v>0.52</v>
      </c>
      <c r="F7" s="1">
        <f>'PRIMA ELABORAZIONE'!F7</f>
        <v>0.30000000000000004</v>
      </c>
      <c r="G7" s="1">
        <f>'PRIMA ELABORAZIONE'!G7</f>
        <v>0.64</v>
      </c>
      <c r="H7" s="1">
        <f>'PRIMA ELABORAZIONE'!H7</f>
        <v>0.44999999999999996</v>
      </c>
      <c r="I7" s="12">
        <f>(B7*PESI!$C$2)+C7*PESI!$C$3+D7*PESI!$C$4+E7*PESI!$C$5+F7*PESI!$C$6+G7*PESI!$C$7+H7*PESI!$C$8</f>
        <v>0.31749168424628854</v>
      </c>
      <c r="K7" s="24">
        <f t="shared" si="0"/>
        <v>9.6233849334477928E-2</v>
      </c>
      <c r="N7" s="9"/>
      <c r="W7" s="12">
        <f>(B7*PESI!$B$2)+C7*PESI!$B$3+D7*PESI!$B$4+E7*PESI!$B$5+F7*PESI!$B$6+G7*PESI!$B$7+H7*PESI!$B$8</f>
        <v>0.36418516900704201</v>
      </c>
      <c r="X7" s="22">
        <f t="shared" si="1"/>
        <v>0.17102040976437047</v>
      </c>
    </row>
    <row r="8" spans="1:24" ht="18" x14ac:dyDescent="0.35">
      <c r="A8" s="14">
        <v>7</v>
      </c>
      <c r="B8" s="1">
        <f>'PRIMA ELABORAZIONE'!B8</f>
        <v>0.37950611138764445</v>
      </c>
      <c r="C8" s="1">
        <f>'PRIMA ELABORAZIONE'!C8</f>
        <v>0.38192419825072893</v>
      </c>
      <c r="D8" s="1">
        <f>'PRIMA ELABORAZIONE'!D8</f>
        <v>0.30612244897959184</v>
      </c>
      <c r="E8" s="1">
        <f>'PRIMA ELABORAZIONE'!E8</f>
        <v>0.52</v>
      </c>
      <c r="F8" s="1">
        <f>'PRIMA ELABORAZIONE'!F8</f>
        <v>0.44999999999999996</v>
      </c>
      <c r="G8" s="1">
        <f>'PRIMA ELABORAZIONE'!G8</f>
        <v>0.64</v>
      </c>
      <c r="H8" s="1">
        <f>'PRIMA ELABORAZIONE'!H8</f>
        <v>0.30000000000000004</v>
      </c>
      <c r="I8" s="12">
        <f>(B8*PESI!$C$2)+C8*PESI!$C$3+D8*PESI!$C$4+E8*PESI!$C$5+F8*PESI!$C$6+G8*PESI!$C$7+H8*PESI!$C$8</f>
        <v>0.40298148411513279</v>
      </c>
      <c r="K8" s="24">
        <f t="shared" si="0"/>
        <v>0.27927872722835106</v>
      </c>
      <c r="N8" s="9"/>
      <c r="W8" s="12">
        <f>(B8*PESI!$B$2)+C8*PESI!$B$3+D8*PESI!$B$4+E8*PESI!$B$5+F8*PESI!$B$6+G8*PESI!$B$7+H8*PESI!$B$8</f>
        <v>0.42536467980256648</v>
      </c>
      <c r="X8" s="22">
        <f t="shared" si="1"/>
        <v>0.33228363858168869</v>
      </c>
    </row>
    <row r="9" spans="1:24" ht="18" x14ac:dyDescent="0.35">
      <c r="A9" s="14">
        <v>8</v>
      </c>
      <c r="B9" s="1">
        <f>'PRIMA ELABORAZIONE'!B9</f>
        <v>0.15248283309900768</v>
      </c>
      <c r="C9" s="1">
        <f>'PRIMA ELABORAZIONE'!C9</f>
        <v>0.15451895043731778</v>
      </c>
      <c r="D9" s="1">
        <f>'PRIMA ELABORAZIONE'!D9</f>
        <v>0.31195335276967934</v>
      </c>
      <c r="E9" s="1">
        <f>'PRIMA ELABORAZIONE'!E9</f>
        <v>0.52</v>
      </c>
      <c r="F9" s="1">
        <f>'PRIMA ELABORAZIONE'!F9</f>
        <v>0.5</v>
      </c>
      <c r="G9" s="1">
        <f>'PRIMA ELABORAZIONE'!G9</f>
        <v>0.64</v>
      </c>
      <c r="H9" s="1">
        <f>'PRIMA ELABORAZIONE'!H9</f>
        <v>0.44999999999999996</v>
      </c>
      <c r="I9" s="12">
        <f>(B9*PESI!$C$2)+C9*PESI!$C$3+D9*PESI!$C$4+E9*PESI!$C$5+F9*PESI!$C$6+G9*PESI!$C$7+H9*PESI!$C$8</f>
        <v>0.33955899787630678</v>
      </c>
      <c r="K9" s="24">
        <f t="shared" si="0"/>
        <v>0.14348286307704686</v>
      </c>
      <c r="N9" s="9"/>
      <c r="W9" s="12">
        <f>(B9*PESI!$B$2)+C9*PESI!$B$3+D9*PESI!$B$4+E9*PESI!$B$5+F9*PESI!$B$6+G9*PESI!$B$7+H9*PESI!$B$8</f>
        <v>0.38985073375800067</v>
      </c>
      <c r="X9" s="22">
        <f t="shared" si="1"/>
        <v>0.23867233746599439</v>
      </c>
    </row>
    <row r="10" spans="1:24" ht="18" x14ac:dyDescent="0.35">
      <c r="A10" s="14">
        <v>9</v>
      </c>
      <c r="B10" s="1">
        <f>'PRIMA ELABORAZIONE'!B10</f>
        <v>0.15248283309900768</v>
      </c>
      <c r="C10" s="1">
        <f>'PRIMA ELABORAZIONE'!C10</f>
        <v>0.15451895043731778</v>
      </c>
      <c r="D10" s="1">
        <f>'PRIMA ELABORAZIONE'!D10</f>
        <v>0.31195335276967934</v>
      </c>
      <c r="E10" s="1">
        <f>'PRIMA ELABORAZIONE'!E10</f>
        <v>0.52</v>
      </c>
      <c r="F10" s="1">
        <f>'PRIMA ELABORAZIONE'!F10</f>
        <v>0.55000000000000004</v>
      </c>
      <c r="G10" s="1">
        <f>'PRIMA ELABORAZIONE'!G10</f>
        <v>0.64</v>
      </c>
      <c r="H10" s="1">
        <f>'PRIMA ELABORAZIONE'!H10</f>
        <v>0.5</v>
      </c>
      <c r="I10" s="12">
        <f>(B10*PESI!$C$2)+C10*PESI!$C$3+D10*PESI!$C$4+E10*PESI!$C$5+F10*PESI!$C$6+G10*PESI!$C$7+H10*PESI!$C$8</f>
        <v>0.35289233120964014</v>
      </c>
      <c r="K10" s="24">
        <f t="shared" si="0"/>
        <v>0.17203127909466071</v>
      </c>
      <c r="N10" s="9"/>
      <c r="W10" s="12">
        <f>(B10*PESI!$B$2)+C10*PESI!$B$3+D10*PESI!$B$4+E10*PESI!$B$5+F10*PESI!$B$6+G10*PESI!$B$7+H10*PESI!$B$8</f>
        <v>0.40413644804371496</v>
      </c>
      <c r="X10" s="22">
        <f t="shared" si="1"/>
        <v>0.27632808825118221</v>
      </c>
    </row>
    <row r="11" spans="1:24" ht="18" x14ac:dyDescent="0.35">
      <c r="A11" s="14">
        <v>10</v>
      </c>
      <c r="B11" s="1">
        <f>'PRIMA ELABORAZIONE'!B11</f>
        <v>0.16376849984038683</v>
      </c>
      <c r="C11" s="1">
        <f>'PRIMA ELABORAZIONE'!C11</f>
        <v>0.16618075801749274</v>
      </c>
      <c r="D11" s="1">
        <f>'PRIMA ELABORAZIONE'!D11</f>
        <v>0.31195335276967934</v>
      </c>
      <c r="E11" s="1">
        <f>'PRIMA ELABORAZIONE'!E11</f>
        <v>0.52</v>
      </c>
      <c r="F11" s="1">
        <f>'PRIMA ELABORAZIONE'!F11</f>
        <v>0.55000000000000004</v>
      </c>
      <c r="G11" s="1">
        <f>'PRIMA ELABORAZIONE'!G11</f>
        <v>0.64</v>
      </c>
      <c r="H11" s="1">
        <f>'PRIMA ELABORAZIONE'!H11</f>
        <v>0.55000000000000004</v>
      </c>
      <c r="I11" s="12">
        <f>(B11*PESI!$C$2)+C11*PESI!$C$3+D11*PESI!$C$4+E11*PESI!$C$5+F11*PESI!$C$6+G11*PESI!$C$7+H11*PESI!$C$8</f>
        <v>0.36412968569867787</v>
      </c>
      <c r="K11" s="24">
        <f t="shared" si="0"/>
        <v>0.19609192941144435</v>
      </c>
      <c r="N11" s="9"/>
      <c r="W11" s="12">
        <f>(B11*PESI!$B$2)+C11*PESI!$B$3+D11*PESI!$B$4+E11*PESI!$B$5+F11*PESI!$B$6+G11*PESI!$B$7+H11*PESI!$B$8</f>
        <v>0.41455751580393696</v>
      </c>
      <c r="X11" s="22">
        <f t="shared" si="1"/>
        <v>0.3037970073857954</v>
      </c>
    </row>
    <row r="12" spans="1:24" ht="18" x14ac:dyDescent="0.35">
      <c r="A12" s="14">
        <v>11</v>
      </c>
      <c r="B12" s="1">
        <f>'PRIMA ELABORAZIONE'!B12</f>
        <v>0.34998200107314353</v>
      </c>
      <c r="C12" s="1">
        <f>'PRIMA ELABORAZIONE'!C12</f>
        <v>0.35860058309037907</v>
      </c>
      <c r="D12" s="1">
        <f>'PRIMA ELABORAZIONE'!D12</f>
        <v>0.31195335276967934</v>
      </c>
      <c r="E12" s="1">
        <f>'PRIMA ELABORAZIONE'!E12</f>
        <v>0.52</v>
      </c>
      <c r="F12" s="1">
        <f>'PRIMA ELABORAZIONE'!F12</f>
        <v>0.55000000000000004</v>
      </c>
      <c r="G12" s="1">
        <f>'PRIMA ELABORAZIONE'!G12</f>
        <v>0.64</v>
      </c>
      <c r="H12" s="1">
        <f>'PRIMA ELABORAZIONE'!H12</f>
        <v>0.55000000000000004</v>
      </c>
      <c r="I12" s="12">
        <f>(B12*PESI!$C$2)+C12*PESI!$C$3+D12*PESI!$C$4+E12*PESI!$C$5+F12*PESI!$C$6+G12*PESI!$C$7+H12*PESI!$C$8</f>
        <v>0.43954603476780008</v>
      </c>
      <c r="K12" s="24">
        <f t="shared" si="0"/>
        <v>0.35756822749306033</v>
      </c>
      <c r="N12" s="9"/>
      <c r="W12" s="12">
        <f>(B12*PESI!$B$2)+C12*PESI!$B$3+D12*PESI!$B$4+E12*PESI!$B$5+F12*PESI!$B$6+G12*PESI!$B$7+H12*PESI!$B$8</f>
        <v>0.4686479909904574</v>
      </c>
      <c r="X12" s="22">
        <f t="shared" si="1"/>
        <v>0.44637422912911517</v>
      </c>
    </row>
    <row r="13" spans="1:24" ht="18" x14ac:dyDescent="0.35">
      <c r="A13" s="13">
        <v>12.1</v>
      </c>
      <c r="B13" s="1">
        <f>'PRIMA ELABORAZIONE'!B13</f>
        <v>0.32176783421969551</v>
      </c>
      <c r="C13" s="1">
        <f>'PRIMA ELABORAZIONE'!C13</f>
        <v>0.32944606413994176</v>
      </c>
      <c r="D13" s="1">
        <f>'PRIMA ELABORAZIONE'!D13</f>
        <v>0.31195335276967934</v>
      </c>
      <c r="E13" s="1">
        <f>'PRIMA ELABORAZIONE'!E13</f>
        <v>0.52</v>
      </c>
      <c r="F13" s="1">
        <f>'PRIMA ELABORAZIONE'!F13</f>
        <v>0.35000000000000009</v>
      </c>
      <c r="G13" s="1">
        <f>'PRIMA ELABORAZIONE'!G13</f>
        <v>0.64</v>
      </c>
      <c r="H13" s="1">
        <f>'PRIMA ELABORAZIONE'!H13</f>
        <v>0.55000000000000004</v>
      </c>
      <c r="I13" s="12">
        <f>(B13*PESI!$C$2)+C13*PESI!$C$3+D13*PESI!$C$4+E13*PESI!$C$5+F13*PESI!$C$6+G13*PESI!$C$7+H13*PESI!$C$8</f>
        <v>0.40145264854520579</v>
      </c>
      <c r="K13" s="24">
        <f t="shared" si="0"/>
        <v>0.27600528968789095</v>
      </c>
      <c r="N13" s="9"/>
      <c r="W13" s="12">
        <f>(B13*PESI!$B$2)+C13*PESI!$B$3+D13*PESI!$B$4+E13*PESI!$B$5+F13*PESI!$B$6+G13*PESI!$B$7+H13*PESI!$B$8</f>
        <v>0.43188103587561666</v>
      </c>
      <c r="X13" s="22">
        <f t="shared" si="1"/>
        <v>0.34946011820369122</v>
      </c>
    </row>
    <row r="14" spans="1:24" ht="18" x14ac:dyDescent="0.35">
      <c r="A14" s="13">
        <v>12.2</v>
      </c>
      <c r="B14" s="1">
        <f>'PRIMA ELABORAZIONE'!B14</f>
        <v>0.28875725900116145</v>
      </c>
      <c r="C14" s="1">
        <f>'PRIMA ELABORAZIONE'!C14</f>
        <v>0.31195335276967934</v>
      </c>
      <c r="D14" s="1">
        <f>'PRIMA ELABORAZIONE'!D14</f>
        <v>0.32944606413994176</v>
      </c>
      <c r="E14" s="1">
        <f>'PRIMA ELABORAZIONE'!E14</f>
        <v>0.52</v>
      </c>
      <c r="F14" s="1">
        <f>'PRIMA ELABORAZIONE'!F14</f>
        <v>0.35000000000000009</v>
      </c>
      <c r="G14" s="1">
        <f>'PRIMA ELABORAZIONE'!G14</f>
        <v>0.67999999999999994</v>
      </c>
      <c r="H14" s="1">
        <f>'PRIMA ELABORAZIONE'!H14</f>
        <v>0.5</v>
      </c>
      <c r="I14" s="12">
        <f>(B14*PESI!$C$2)+C14*PESI!$C$3+D14*PESI!$C$4+E14*PESI!$C$5+F14*PESI!$C$6+G14*PESI!$C$7+H14*PESI!$C$8</f>
        <v>0.38824179288440114</v>
      </c>
      <c r="K14" s="24">
        <f t="shared" si="0"/>
        <v>0.24771911443639352</v>
      </c>
      <c r="N14" s="9"/>
      <c r="W14" s="12">
        <f>(B14*PESI!$B$2)+C14*PESI!$B$3+D14*PESI!$B$4+E14*PESI!$B$5+F14*PESI!$B$6+G14*PESI!$B$7+H14*PESI!$B$8</f>
        <v>0.42573666798725462</v>
      </c>
      <c r="X14" s="22">
        <f t="shared" si="1"/>
        <v>0.33326416318812424</v>
      </c>
    </row>
    <row r="15" spans="1:24" ht="18" x14ac:dyDescent="0.35">
      <c r="A15" s="14">
        <v>15</v>
      </c>
      <c r="B15" s="1">
        <f>'PRIMA ELABORAZIONE'!B15</f>
        <v>0.22442895857530004</v>
      </c>
      <c r="C15" s="1">
        <f>'PRIMA ELABORAZIONE'!C15</f>
        <v>0.22448979591836737</v>
      </c>
      <c r="D15" s="1">
        <f>'PRIMA ELABORAZIONE'!D15</f>
        <v>0.30612244897959184</v>
      </c>
      <c r="E15" s="1">
        <f>'PRIMA ELABORAZIONE'!E15</f>
        <v>0.6</v>
      </c>
      <c r="F15" s="1">
        <f>'PRIMA ELABORAZIONE'!F15</f>
        <v>0.39999999999999991</v>
      </c>
      <c r="G15" s="1">
        <f>'PRIMA ELABORAZIONE'!G15</f>
        <v>0.64</v>
      </c>
      <c r="H15" s="1">
        <f>'PRIMA ELABORAZIONE'!H15</f>
        <v>0.55000000000000004</v>
      </c>
      <c r="I15" s="12">
        <f>(B15*PESI!$C$2)+C15*PESI!$C$3+D15*PESI!$C$4+E15*PESI!$C$5+F15*PESI!$C$6+G15*PESI!$C$7+H15*PESI!$C$8</f>
        <v>0.37926370222885908</v>
      </c>
      <c r="K15" s="24">
        <f t="shared" si="0"/>
        <v>0.22849584440552362</v>
      </c>
      <c r="N15" s="9"/>
      <c r="W15" s="12">
        <f>(B15*PESI!$B$2)+C15*PESI!$B$3+D15*PESI!$B$4+E15*PESI!$B$5+F15*PESI!$B$6+G15*PESI!$B$7+H15*PESI!$B$8</f>
        <v>0.42072017192475125</v>
      </c>
      <c r="X15" s="22">
        <f t="shared" si="1"/>
        <v>0.32004116840000907</v>
      </c>
    </row>
    <row r="16" spans="1:24" ht="18" x14ac:dyDescent="0.35">
      <c r="A16" s="14">
        <v>16</v>
      </c>
      <c r="B16" s="1">
        <f>'PRIMA ELABORAZIONE'!B16</f>
        <v>0.27098233388348913</v>
      </c>
      <c r="C16" s="1">
        <f>'PRIMA ELABORAZIONE'!C16</f>
        <v>0.27696793002915454</v>
      </c>
      <c r="D16" s="1">
        <f>'PRIMA ELABORAZIONE'!D16</f>
        <v>0.31195335276967934</v>
      </c>
      <c r="E16" s="1">
        <f>'PRIMA ELABORAZIONE'!E16</f>
        <v>0.6</v>
      </c>
      <c r="F16" s="1">
        <f>'PRIMA ELABORAZIONE'!F16</f>
        <v>0.55000000000000004</v>
      </c>
      <c r="G16" s="1">
        <f>'PRIMA ELABORAZIONE'!G16</f>
        <v>0.64</v>
      </c>
      <c r="H16" s="1">
        <f>'PRIMA ELABORAZIONE'!H16</f>
        <v>0.35000000000000009</v>
      </c>
      <c r="I16" s="12">
        <f>(B16*PESI!$C$2)+C16*PESI!$C$3+D16*PESI!$C$4+E16*PESI!$C$5+F16*PESI!$C$6+G16*PESI!$C$7+H16*PESI!$C$8</f>
        <v>0.39288455334453604</v>
      </c>
      <c r="K16" s="24">
        <f t="shared" si="0"/>
        <v>0.25765987371784793</v>
      </c>
      <c r="N16" s="9"/>
      <c r="W16" s="12">
        <f>(B16*PESI!$B$2)+C16*PESI!$B$3+D16*PESI!$B$4+E16*PESI!$B$5+F16*PESI!$B$6+G16*PESI!$B$7+H16*PESI!$B$8</f>
        <v>0.42855765952604613</v>
      </c>
      <c r="X16" s="22">
        <f t="shared" si="1"/>
        <v>0.34070002199275418</v>
      </c>
    </row>
    <row r="17" spans="1:24" ht="18" x14ac:dyDescent="0.35">
      <c r="A17" s="14">
        <v>20</v>
      </c>
      <c r="B17" s="1">
        <f>'PRIMA ELABORAZIONE'!B17</f>
        <v>0.26463414634146343</v>
      </c>
      <c r="C17" s="1">
        <f>'PRIMA ELABORAZIONE'!C17</f>
        <v>0.26530612244897966</v>
      </c>
      <c r="D17" s="1">
        <f>'PRIMA ELABORAZIONE'!D17</f>
        <v>0.30612244897959184</v>
      </c>
      <c r="E17" s="1">
        <f>'PRIMA ELABORAZIONE'!E17</f>
        <v>0.64</v>
      </c>
      <c r="F17" s="1">
        <f>'PRIMA ELABORAZIONE'!F17</f>
        <v>0.55000000000000004</v>
      </c>
      <c r="G17" s="1">
        <f>'PRIMA ELABORAZIONE'!G17</f>
        <v>0.64</v>
      </c>
      <c r="H17" s="1">
        <f>'PRIMA ELABORAZIONE'!H17</f>
        <v>0.35000000000000009</v>
      </c>
      <c r="I17" s="12">
        <f>(B17*PESI!$C$2)+C17*PESI!$C$3+D17*PESI!$C$4+E17*PESI!$C$5+F17*PESI!$C$6+G17*PESI!$C$7+H17*PESI!$C$8</f>
        <v>0.39477078148332506</v>
      </c>
      <c r="K17" s="24">
        <f t="shared" si="0"/>
        <v>0.26169853563861883</v>
      </c>
      <c r="N17" s="9"/>
      <c r="W17" s="12">
        <f>(B17*PESI!$B$2)+C17*PESI!$B$3+D17*PESI!$B$4+E17*PESI!$B$5+F17*PESI!$B$6+G17*PESI!$B$7+H17*PESI!$B$8</f>
        <v>0.43086610253857638</v>
      </c>
      <c r="X17" s="22">
        <f t="shared" si="1"/>
        <v>0.34678485282746951</v>
      </c>
    </row>
    <row r="18" spans="1:24" ht="18" x14ac:dyDescent="0.35">
      <c r="A18" s="14">
        <v>21</v>
      </c>
      <c r="B18" s="1">
        <f>'PRIMA ELABORAZIONE'!B18</f>
        <v>0.3310957832610395</v>
      </c>
      <c r="C18" s="1">
        <f>'PRIMA ELABORAZIONE'!C18</f>
        <v>0.28862973760932947</v>
      </c>
      <c r="D18" s="1">
        <f>'PRIMA ELABORAZIONE'!D18</f>
        <v>0.26530612244897966</v>
      </c>
      <c r="E18" s="1">
        <f>'PRIMA ELABORAZIONE'!E18</f>
        <v>0.52</v>
      </c>
      <c r="F18" s="1">
        <f>'PRIMA ELABORAZIONE'!F18</f>
        <v>0.5</v>
      </c>
      <c r="G18" s="1">
        <f>'PRIMA ELABORAZIONE'!G18</f>
        <v>0.55999999999999994</v>
      </c>
      <c r="H18" s="1">
        <f>'PRIMA ELABORAZIONE'!H18</f>
        <v>0.44999999999999996</v>
      </c>
      <c r="I18" s="12">
        <f>(B18*PESI!$C$2)+C18*PESI!$C$3+D18*PESI!$C$4+E18*PESI!$C$5+F18*PESI!$C$6+G18*PESI!$C$7+H18*PESI!$C$8</f>
        <v>0.39410922278318988</v>
      </c>
      <c r="K18" s="24">
        <f t="shared" si="0"/>
        <v>0.260282051664254</v>
      </c>
      <c r="N18" s="9"/>
      <c r="W18" s="12">
        <f>(B18*PESI!$B$2)+C18*PESI!$B$3+D18*PESI!$B$4+E18*PESI!$B$5+F18*PESI!$B$6+G18*PESI!$B$7+H18*PESI!$B$8</f>
        <v>0.41643309190276401</v>
      </c>
      <c r="X18" s="22">
        <f t="shared" si="1"/>
        <v>0.30874084321672146</v>
      </c>
    </row>
    <row r="19" spans="1:24" ht="18" x14ac:dyDescent="0.35">
      <c r="A19" s="14">
        <v>23</v>
      </c>
      <c r="B19" s="1">
        <f>'PRIMA ELABORAZIONE'!B19</f>
        <v>0.1531216444239914</v>
      </c>
      <c r="C19" s="1">
        <f>'PRIMA ELABORAZIONE'!C19</f>
        <v>0.14285714285714285</v>
      </c>
      <c r="D19" s="1">
        <f>'PRIMA ELABORAZIONE'!D19</f>
        <v>0.28862973760932947</v>
      </c>
      <c r="E19" s="1">
        <f>'PRIMA ELABORAZIONE'!E19</f>
        <v>0.48</v>
      </c>
      <c r="F19" s="1">
        <f>'PRIMA ELABORAZIONE'!F19</f>
        <v>0.44999999999999996</v>
      </c>
      <c r="G19" s="1">
        <f>'PRIMA ELABORAZIONE'!G19</f>
        <v>0.52</v>
      </c>
      <c r="H19" s="1">
        <f>'PRIMA ELABORAZIONE'!H19</f>
        <v>0.5</v>
      </c>
      <c r="I19" s="12">
        <f>(B19*PESI!$C$2)+C19*PESI!$C$3+D19*PESI!$C$4+E19*PESI!$C$5+F19*PESI!$C$6+G19*PESI!$C$7+H19*PESI!$C$8</f>
        <v>0.32285961421581322</v>
      </c>
      <c r="K19" s="24">
        <f t="shared" si="0"/>
        <v>0.10772729167873346</v>
      </c>
      <c r="N19" s="9"/>
      <c r="W19" s="12">
        <f>(B19*PESI!$B$2)+C19*PESI!$B$3+D19*PESI!$B$4+E19*PESI!$B$5+F19*PESI!$B$6+G19*PESI!$B$7+H19*PESI!$B$8</f>
        <v>0.3620869321272091</v>
      </c>
      <c r="X19" s="22">
        <f t="shared" si="1"/>
        <v>0.165489661811901</v>
      </c>
    </row>
    <row r="20" spans="1:24" ht="18" x14ac:dyDescent="0.35">
      <c r="A20" s="14">
        <v>25</v>
      </c>
      <c r="B20" s="1">
        <f>'PRIMA ELABORAZIONE'!B20</f>
        <v>0.1855207123499806</v>
      </c>
      <c r="C20" s="1">
        <f>'PRIMA ELABORAZIONE'!C20</f>
        <v>0.20699708454810498</v>
      </c>
      <c r="D20" s="1">
        <f>'PRIMA ELABORAZIONE'!D20</f>
        <v>0.3411078717201167</v>
      </c>
      <c r="E20" s="1">
        <f>'PRIMA ELABORAZIONE'!E20</f>
        <v>0.48</v>
      </c>
      <c r="F20" s="1">
        <f>'PRIMA ELABORAZIONE'!F20</f>
        <v>0.35000000000000009</v>
      </c>
      <c r="G20" s="1">
        <f>'PRIMA ELABORAZIONE'!G20</f>
        <v>0.55999999999999994</v>
      </c>
      <c r="H20" s="1">
        <f>'PRIMA ELABORAZIONE'!H20</f>
        <v>0.35000000000000009</v>
      </c>
      <c r="I20" s="12">
        <f>(B20*PESI!$C$2)+C20*PESI!$C$3+D20*PESI!$C$4+E20*PESI!$C$5+F20*PESI!$C$6+G20*PESI!$C$7+H20*PESI!$C$8</f>
        <v>0.31624412366572646</v>
      </c>
      <c r="K20" s="24">
        <f t="shared" si="0"/>
        <v>9.3562658449898278E-2</v>
      </c>
      <c r="W20" s="12">
        <f>(B20*PESI!$B$2)+C20*PESI!$B$3+D20*PESI!$B$4+E20*PESI!$B$5+F20*PESI!$B$6+G20*PESI!$B$7+H20*PESI!$B$8</f>
        <v>0.35337509551688601</v>
      </c>
      <c r="X20" s="22">
        <f t="shared" si="1"/>
        <v>0.14252610943232891</v>
      </c>
    </row>
    <row r="21" spans="1:24" ht="18" x14ac:dyDescent="0.35">
      <c r="A21" s="14">
        <v>27</v>
      </c>
      <c r="B21" s="1">
        <f>'PRIMA ELABORAZIONE'!B21</f>
        <v>0.38203329461866042</v>
      </c>
      <c r="C21" s="1">
        <f>'PRIMA ELABORAZIONE'!C21</f>
        <v>0.3411078717201167</v>
      </c>
      <c r="D21" s="1">
        <f>'PRIMA ELABORAZIONE'!D21</f>
        <v>0.2711370262390671</v>
      </c>
      <c r="E21" s="1">
        <f>'PRIMA ELABORAZIONE'!E21</f>
        <v>0.6</v>
      </c>
      <c r="F21" s="1">
        <f>'PRIMA ELABORAZIONE'!F21</f>
        <v>0.44999999999999996</v>
      </c>
      <c r="G21" s="1">
        <f>'PRIMA ELABORAZIONE'!G21</f>
        <v>0.48</v>
      </c>
      <c r="H21" s="1">
        <f>'PRIMA ELABORAZIONE'!H21</f>
        <v>0.5</v>
      </c>
      <c r="I21" s="12">
        <f>(B21*PESI!$C$2)+C21*PESI!$C$3+D21*PESI!$C$4+E21*PESI!$C$5+F21*PESI!$C$6+G21*PESI!$C$7+H21*PESI!$C$8</f>
        <v>0.42349277457789153</v>
      </c>
      <c r="K21" s="24">
        <f t="shared" si="0"/>
        <v>0.3231960912175223</v>
      </c>
      <c r="W21" s="12">
        <f>(B21*PESI!$B$2)+C21*PESI!$B$3+D21*PESI!$B$4+E21*PESI!$B$5+F21*PESI!$B$6+G21*PESI!$B$7+H21*PESI!$B$8</f>
        <v>0.4320397417968348</v>
      </c>
      <c r="X21" s="22">
        <f t="shared" si="1"/>
        <v>0.34987845154691793</v>
      </c>
    </row>
    <row r="22" spans="1:24" ht="18" x14ac:dyDescent="0.35">
      <c r="A22" s="14">
        <v>28</v>
      </c>
      <c r="B22" s="1">
        <f>'PRIMA ELABORAZIONE'!B22</f>
        <v>0.34951176495891939</v>
      </c>
      <c r="C22" s="1">
        <f>'PRIMA ELABORAZIONE'!C22</f>
        <v>0.21865889212827988</v>
      </c>
      <c r="D22" s="1">
        <f>'PRIMA ELABORAZIONE'!D22</f>
        <v>0.18950437317784258</v>
      </c>
      <c r="E22" s="1">
        <f>'PRIMA ELABORAZIONE'!E22</f>
        <v>0.44000000000000006</v>
      </c>
      <c r="F22" s="1">
        <f>'PRIMA ELABORAZIONE'!F22</f>
        <v>0.39999999999999991</v>
      </c>
      <c r="G22" s="1">
        <f>'PRIMA ELABORAZIONE'!G22</f>
        <v>0.52</v>
      </c>
      <c r="H22" s="1">
        <f>'PRIMA ELABORAZIONE'!H22</f>
        <v>0.44999999999999996</v>
      </c>
      <c r="I22" s="12">
        <f>(B22*PESI!$C$2)+C22*PESI!$C$3+D22*PESI!$C$4+E22*PESI!$C$5+F22*PESI!$C$6+G22*PESI!$C$7+H22*PESI!$C$8</f>
        <v>0.35077735814935085</v>
      </c>
      <c r="K22" s="24">
        <f t="shared" si="0"/>
        <v>0.16750284428532186</v>
      </c>
      <c r="W22" s="12">
        <f>(B22*PESI!$B$2)+C22*PESI!$B$3+D22*PESI!$B$4+E22*PESI!$B$5+F22*PESI!$B$6+G22*PESI!$B$7+H22*PESI!$B$8</f>
        <v>0.36681071860929171</v>
      </c>
      <c r="X22" s="22">
        <f t="shared" si="1"/>
        <v>0.17794110266912291</v>
      </c>
    </row>
    <row r="23" spans="1:24" ht="18" x14ac:dyDescent="0.35">
      <c r="A23" s="14">
        <v>30</v>
      </c>
      <c r="B23" s="1">
        <f>'PRIMA ELABORAZIONE'!B23</f>
        <v>0.19762550006452445</v>
      </c>
      <c r="C23" s="1">
        <f>'PRIMA ELABORAZIONE'!C23</f>
        <v>0.13119533527696794</v>
      </c>
      <c r="D23" s="1">
        <f>'PRIMA ELABORAZIONE'!D23</f>
        <v>0.20699708454810498</v>
      </c>
      <c r="E23" s="1">
        <f>'PRIMA ELABORAZIONE'!E23</f>
        <v>0.6</v>
      </c>
      <c r="F23" s="1">
        <f>'PRIMA ELABORAZIONE'!F23</f>
        <v>0.35000000000000009</v>
      </c>
      <c r="G23" s="1">
        <f>'PRIMA ELABORAZIONE'!G23</f>
        <v>0.96</v>
      </c>
      <c r="H23" s="1">
        <f>'PRIMA ELABORAZIONE'!H23</f>
        <v>0.25</v>
      </c>
      <c r="I23" s="12">
        <f>(B23*PESI!$C$2)+C23*PESI!$C$3+D23*PESI!$C$4+E23*PESI!$C$5+F23*PESI!$C$6+G23*PESI!$C$7+H23*PESI!$C$8</f>
        <v>0.31468528658075695</v>
      </c>
      <c r="K23" s="24">
        <f t="shared" si="0"/>
        <v>9.0224983729493724E-2</v>
      </c>
      <c r="W23" s="12">
        <f>(B23*PESI!$B$2)+C23*PESI!$B$3+D23*PESI!$B$4+E23*PESI!$B$5+F23*PESI!$B$6+G23*PESI!$B$7+H23*PESI!$B$8</f>
        <v>0.3851168456985139</v>
      </c>
      <c r="X23" s="22">
        <f t="shared" si="1"/>
        <v>0.2261942698350837</v>
      </c>
    </row>
    <row r="24" spans="1:24" ht="18" x14ac:dyDescent="0.35">
      <c r="A24" s="14">
        <v>32</v>
      </c>
      <c r="B24" s="1">
        <f>'PRIMA ELABORAZIONE'!B24</f>
        <v>0.1826155632984901</v>
      </c>
      <c r="C24" s="1">
        <f>'PRIMA ELABORAZIONE'!C24</f>
        <v>0.16034985422740525</v>
      </c>
      <c r="D24" s="1">
        <f>'PRIMA ELABORAZIONE'!D24</f>
        <v>0.2711370262390671</v>
      </c>
      <c r="E24" s="1">
        <f>'PRIMA ELABORAZIONE'!E24</f>
        <v>0.52</v>
      </c>
      <c r="F24" s="1">
        <f>'PRIMA ELABORAZIONE'!F24</f>
        <v>0.44999999999999996</v>
      </c>
      <c r="G24" s="1">
        <f>'PRIMA ELABORAZIONE'!G24</f>
        <v>0.48</v>
      </c>
      <c r="H24" s="1">
        <f>'PRIMA ELABORAZIONE'!H24</f>
        <v>0.35000000000000009</v>
      </c>
      <c r="I24" s="12">
        <f>(B24*PESI!$C$2)+C24*PESI!$C$3+D24*PESI!$C$4+E24*PESI!$C$5+F24*PESI!$C$6+G24*PESI!$C$7+H24*PESI!$C$8</f>
        <v>0.3145246391239423</v>
      </c>
      <c r="K24" s="24">
        <f t="shared" si="0"/>
        <v>8.9881016447295001E-2</v>
      </c>
      <c r="W24" s="12">
        <f>(B24*PESI!$B$2)+C24*PESI!$B$3+D24*PESI!$B$4+E24*PESI!$B$5+F24*PESI!$B$6+G24*PESI!$B$7+H24*PESI!$B$8</f>
        <v>0.34487177768070892</v>
      </c>
      <c r="X24" s="22">
        <f t="shared" si="1"/>
        <v>0.12011219222228606</v>
      </c>
    </row>
    <row r="25" spans="1:24" ht="18" x14ac:dyDescent="0.35">
      <c r="A25" s="14">
        <v>33</v>
      </c>
      <c r="B25" s="1">
        <f>'PRIMA ELABORAZIONE'!B25</f>
        <v>0.2866332113455905</v>
      </c>
      <c r="C25" s="1">
        <f>'PRIMA ELABORAZIONE'!C25</f>
        <v>0.2711370262390671</v>
      </c>
      <c r="D25" s="1">
        <f>'PRIMA ELABORAZIONE'!D25</f>
        <v>0.28862973760932947</v>
      </c>
      <c r="E25" s="1">
        <f>'PRIMA ELABORAZIONE'!E25</f>
        <v>0.48</v>
      </c>
      <c r="F25" s="1">
        <f>'PRIMA ELABORAZIONE'!F25</f>
        <v>0.5</v>
      </c>
      <c r="G25" s="1">
        <f>'PRIMA ELABORAZIONE'!G25</f>
        <v>0.52</v>
      </c>
      <c r="H25" s="1">
        <f>'PRIMA ELABORAZIONE'!H25</f>
        <v>0.35000000000000009</v>
      </c>
      <c r="I25" s="12">
        <f>(B25*PESI!$C$2)+C25*PESI!$C$3+D25*PESI!$C$4+E25*PESI!$C$5+F25*PESI!$C$6+G25*PESI!$C$7+H25*PESI!$C$8</f>
        <v>0.36214615512016829</v>
      </c>
      <c r="K25" s="24">
        <f t="shared" si="0"/>
        <v>0.19184493020102314</v>
      </c>
      <c r="W25" s="12">
        <f>(B25*PESI!$B$2)+C25*PESI!$B$3+D25*PESI!$B$4+E25*PESI!$B$5+F25*PESI!$B$6+G25*PESI!$B$7+H25*PESI!$B$8</f>
        <v>0.38519999645628383</v>
      </c>
      <c r="X25" s="22">
        <f t="shared" si="1"/>
        <v>0.22641344712993661</v>
      </c>
    </row>
    <row r="26" spans="1:24" ht="18" x14ac:dyDescent="0.35">
      <c r="A26" s="14">
        <v>36</v>
      </c>
      <c r="B26" s="1">
        <f>'PRIMA ELABORAZIONE'!B26</f>
        <v>0.10519978106185003</v>
      </c>
      <c r="C26" s="1">
        <f>'PRIMA ELABORAZIONE'!C26</f>
        <v>0.10787172011661809</v>
      </c>
      <c r="D26" s="1">
        <f>'PRIMA ELABORAZIONE'!D26</f>
        <v>0.31778425655976678</v>
      </c>
      <c r="E26" s="1">
        <f>'PRIMA ELABORAZIONE'!E26</f>
        <v>0.6</v>
      </c>
      <c r="F26" s="1">
        <f>'PRIMA ELABORAZIONE'!F26</f>
        <v>1</v>
      </c>
      <c r="G26" s="1">
        <f>'PRIMA ELABORAZIONE'!G26</f>
        <v>0.72</v>
      </c>
      <c r="H26" s="1">
        <f>'PRIMA ELABORAZIONE'!H26</f>
        <v>0.39999999999999991</v>
      </c>
      <c r="I26" s="12">
        <f>(B26*PESI!$C$2)+C26*PESI!$C$3+D26*PESI!$C$4+E26*PESI!$C$5+F26*PESI!$C$6+G26*PESI!$C$7+H26*PESI!$C$8</f>
        <v>0.39751860415759077</v>
      </c>
      <c r="K26" s="24">
        <f t="shared" si="0"/>
        <v>0.26758198450218651</v>
      </c>
      <c r="W26" s="12">
        <f>(B26*PESI!$B$2)+C26*PESI!$B$3+D26*PESI!$B$4+E26*PESI!$B$5+F26*PESI!$B$6+G26*PESI!$B$7+H26*PESI!$B$8</f>
        <v>0.46440796539117629</v>
      </c>
      <c r="X26" s="22">
        <f t="shared" si="1"/>
        <v>0.43519793481886099</v>
      </c>
    </row>
    <row r="27" spans="1:24" ht="18" x14ac:dyDescent="0.35">
      <c r="A27" s="14">
        <v>37</v>
      </c>
      <c r="B27" s="1">
        <f>'PRIMA ELABORAZIONE'!B27</f>
        <v>0.14401858304297327</v>
      </c>
      <c r="C27" s="1">
        <f>'PRIMA ELABORAZIONE'!C27</f>
        <v>0.14868804664723032</v>
      </c>
      <c r="D27" s="1">
        <f>'PRIMA ELABORAZIONE'!D27</f>
        <v>0.31778425655976678</v>
      </c>
      <c r="E27" s="1">
        <f>'PRIMA ELABORAZIONE'!E27</f>
        <v>0.6</v>
      </c>
      <c r="F27" s="1">
        <f>'PRIMA ELABORAZIONE'!F27</f>
        <v>0.19999999999999996</v>
      </c>
      <c r="G27" s="1">
        <f>'PRIMA ELABORAZIONE'!G27</f>
        <v>0.72</v>
      </c>
      <c r="H27" s="1">
        <f>'PRIMA ELABORAZIONE'!H27</f>
        <v>1</v>
      </c>
      <c r="I27" s="12">
        <f>(B27*PESI!$C$2)+C27*PESI!$C$3+D27*PESI!$C$4+E27*PESI!$C$5+F27*PESI!$C$6+G27*PESI!$C$7+H27*PESI!$C$8</f>
        <v>0.38667908696579678</v>
      </c>
      <c r="K27" s="24">
        <f t="shared" si="0"/>
        <v>0.24437315603558069</v>
      </c>
      <c r="W27" s="12">
        <f>(B27*PESI!$B$2)+C27*PESI!$B$3+D27*PESI!$B$4+E27*PESI!$B$5+F27*PESI!$B$6+G27*PESI!$B$7+H27*PESI!$B$8</f>
        <v>0.44721298374999569</v>
      </c>
      <c r="X27" s="22">
        <f t="shared" si="1"/>
        <v>0.38987363877832865</v>
      </c>
    </row>
    <row r="28" spans="1:24" ht="18" x14ac:dyDescent="0.35">
      <c r="A28" s="14">
        <v>38</v>
      </c>
      <c r="B28" s="1">
        <f>'PRIMA ELABORAZIONE'!B28</f>
        <v>0.2721300288063413</v>
      </c>
      <c r="C28" s="1">
        <f>'PRIMA ELABORAZIONE'!C28</f>
        <v>0.28862973760932947</v>
      </c>
      <c r="D28" s="1">
        <f>'PRIMA ELABORAZIONE'!D28</f>
        <v>0.32361516034985427</v>
      </c>
      <c r="E28" s="1">
        <f>'PRIMA ELABORAZIONE'!E28</f>
        <v>0.6</v>
      </c>
      <c r="F28" s="1">
        <f>'PRIMA ELABORAZIONE'!F28</f>
        <v>0.25</v>
      </c>
      <c r="G28" s="1">
        <f>'PRIMA ELABORAZIONE'!G28</f>
        <v>0.72</v>
      </c>
      <c r="H28" s="1">
        <f>'PRIMA ELABORAZIONE'!H28</f>
        <v>0.19999999999999996</v>
      </c>
      <c r="I28" s="12">
        <f>(B28*PESI!$C$2)+C28*PESI!$C$3+D28*PESI!$C$4+E28*PESI!$C$5+F28*PESI!$C$6+G28*PESI!$C$7+H28*PESI!$C$8</f>
        <v>0.34047565588963197</v>
      </c>
      <c r="K28" s="24">
        <f t="shared" si="0"/>
        <v>0.14544554815031838</v>
      </c>
      <c r="W28" s="12">
        <f>(B28*PESI!$B$2)+C28*PESI!$B$3+D28*PESI!$B$4+E28*PESI!$B$5+F28*PESI!$B$6+G28*PESI!$B$7+H28*PESI!$B$8</f>
        <v>0.37919641810936067</v>
      </c>
      <c r="X28" s="22">
        <f t="shared" si="1"/>
        <v>0.21058859962636042</v>
      </c>
    </row>
    <row r="29" spans="1:24" ht="18" x14ac:dyDescent="0.35">
      <c r="A29" s="14">
        <v>39</v>
      </c>
      <c r="B29" s="1">
        <f>'PRIMA ELABORAZIONE'!B29</f>
        <v>0.34442598052354145</v>
      </c>
      <c r="C29" s="1">
        <f>'PRIMA ELABORAZIONE'!C29</f>
        <v>0.40524781341107874</v>
      </c>
      <c r="D29" s="1">
        <f>'PRIMA ELABORAZIONE'!D29</f>
        <v>0.35860058309037907</v>
      </c>
      <c r="E29" s="1">
        <f>'PRIMA ELABORAZIONE'!E29</f>
        <v>0.52</v>
      </c>
      <c r="F29" s="1">
        <f>'PRIMA ELABORAZIONE'!F29</f>
        <v>0.25</v>
      </c>
      <c r="G29" s="1">
        <f>'PRIMA ELABORAZIONE'!G29</f>
        <v>0.6</v>
      </c>
      <c r="H29" s="1">
        <f>'PRIMA ELABORAZIONE'!H29</f>
        <v>0.44999999999999996</v>
      </c>
      <c r="I29" s="12">
        <f>(B29*PESI!$C$2)+C29*PESI!$C$3+D29*PESI!$C$4+E29*PESI!$C$5+F29*PESI!$C$6+G29*PESI!$C$7+H29*PESI!$C$8</f>
        <v>0.39604041155459774</v>
      </c>
      <c r="K29" s="24">
        <f t="shared" si="0"/>
        <v>0.26441698019835619</v>
      </c>
      <c r="W29" s="12">
        <f>(B29*PESI!$B$2)+C29*PESI!$B$3+D29*PESI!$B$4+E29*PESI!$B$5+F29*PESI!$B$6+G29*PESI!$B$7+H29*PESI!$B$8</f>
        <v>0.41832491100357128</v>
      </c>
      <c r="X29" s="22">
        <f t="shared" si="1"/>
        <v>0.31372749401806738</v>
      </c>
    </row>
    <row r="30" spans="1:24" ht="18" x14ac:dyDescent="0.35">
      <c r="A30" s="14">
        <v>42</v>
      </c>
      <c r="B30" s="1">
        <f>'PRIMA ELABORAZIONE'!B30</f>
        <v>0.23679978558027331</v>
      </c>
      <c r="C30" s="1">
        <f>'PRIMA ELABORAZIONE'!C30</f>
        <v>0.21865889212827988</v>
      </c>
      <c r="D30" s="1">
        <f>'PRIMA ELABORAZIONE'!D30</f>
        <v>0.28279883381924203</v>
      </c>
      <c r="E30" s="1">
        <f>'PRIMA ELABORAZIONE'!E30</f>
        <v>0.48</v>
      </c>
      <c r="F30" s="1">
        <f>'PRIMA ELABORAZIONE'!F30</f>
        <v>0.35000000000000009</v>
      </c>
      <c r="G30" s="1">
        <f>'PRIMA ELABORAZIONE'!G30</f>
        <v>0.55999999999999994</v>
      </c>
      <c r="H30" s="1">
        <f>'PRIMA ELABORAZIONE'!H30</f>
        <v>0.8</v>
      </c>
      <c r="I30" s="12">
        <f>(B30*PESI!$C$2)+C30*PESI!$C$3+D30*PESI!$C$4+E30*PESI!$C$5+F30*PESI!$C$6+G30*PESI!$C$7+H30*PESI!$C$8</f>
        <v>0.38303862472354266</v>
      </c>
      <c r="K30" s="24">
        <f t="shared" si="0"/>
        <v>0.23657844874145925</v>
      </c>
      <c r="W30" s="12">
        <f>(B30*PESI!$B$2)+C30*PESI!$B$3+D30*PESI!$B$4+E30*PESI!$B$5+F30*PESI!$B$6+G30*PESI!$B$7+H30*PESI!$B$8</f>
        <v>0.41832250164682788</v>
      </c>
      <c r="X30" s="22">
        <f t="shared" si="1"/>
        <v>0.31372114318847166</v>
      </c>
    </row>
    <row r="31" spans="1:24" ht="18" x14ac:dyDescent="0.35">
      <c r="A31" s="14">
        <v>44</v>
      </c>
      <c r="B31" s="1">
        <f>'PRIMA ELABORAZIONE'!B31</f>
        <v>0.25314694983684533</v>
      </c>
      <c r="C31" s="1">
        <f>'PRIMA ELABORAZIONE'!C31</f>
        <v>0.25364431486880473</v>
      </c>
      <c r="D31" s="1">
        <f>'PRIMA ELABORAZIONE'!D31</f>
        <v>0.30612244897959184</v>
      </c>
      <c r="E31" s="1">
        <f>'PRIMA ELABORAZIONE'!E31</f>
        <v>0.52</v>
      </c>
      <c r="F31" s="1">
        <f>'PRIMA ELABORAZIONE'!F31</f>
        <v>0.39999999999999991</v>
      </c>
      <c r="G31" s="1">
        <f>'PRIMA ELABORAZIONE'!G31</f>
        <v>0.55999999999999994</v>
      </c>
      <c r="H31" s="1">
        <f>'PRIMA ELABORAZIONE'!H31</f>
        <v>0.39999999999999991</v>
      </c>
      <c r="I31" s="12">
        <f>(B31*PESI!$C$2)+C31*PESI!$C$3+D31*PESI!$C$4+E31*PESI!$C$5+F31*PESI!$C$6+G31*PESI!$C$7+H31*PESI!$C$8</f>
        <v>0.35481637788681097</v>
      </c>
      <c r="K31" s="24">
        <f t="shared" si="0"/>
        <v>0.17615091546794923</v>
      </c>
      <c r="W31" s="12">
        <f>(B31*PESI!$B$2)+C31*PESI!$B$3+D31*PESI!$B$4+E31*PESI!$B$5+F31*PESI!$B$6+G31*PESI!$B$7+H31*PESI!$B$8</f>
        <v>0.38470195909789168</v>
      </c>
      <c r="X31" s="22">
        <f t="shared" si="1"/>
        <v>0.22510066918448363</v>
      </c>
    </row>
    <row r="32" spans="1:24" ht="18" x14ac:dyDescent="0.35">
      <c r="A32" s="14">
        <v>45</v>
      </c>
      <c r="B32" s="1">
        <f>'PRIMA ELABORAZIONE'!B32</f>
        <v>0.45991648691997128</v>
      </c>
      <c r="C32" s="1">
        <f>'PRIMA ELABORAZIONE'!C32</f>
        <v>0.46355685131195346</v>
      </c>
      <c r="D32" s="1">
        <f>'PRIMA ELABORAZIONE'!D32</f>
        <v>0.30612244897959184</v>
      </c>
      <c r="E32" s="1">
        <f>'PRIMA ELABORAZIONE'!E32</f>
        <v>0.52</v>
      </c>
      <c r="F32" s="1">
        <f>'PRIMA ELABORAZIONE'!F32</f>
        <v>0.85000000000000009</v>
      </c>
      <c r="G32" s="1">
        <f>'PRIMA ELABORAZIONE'!G32</f>
        <v>0.55999999999999994</v>
      </c>
      <c r="H32" s="1">
        <f>'PRIMA ELABORAZIONE'!H32</f>
        <v>0.39999999999999991</v>
      </c>
      <c r="I32" s="12">
        <f>(B32*PESI!$C$2)+C32*PESI!$C$3+D32*PESI!$C$4+E32*PESI!$C$5+F32*PESI!$C$6+G32*PESI!$C$7+H32*PESI!$C$8</f>
        <v>0.49799564262406482</v>
      </c>
      <c r="K32" s="24">
        <f t="shared" si="0"/>
        <v>0.48271650657908771</v>
      </c>
      <c r="W32" s="12">
        <f>(B32*PESI!$B$2)+C32*PESI!$B$3+D32*PESI!$B$4+E32*PESI!$B$5+F32*PESI!$B$6+G32*PESI!$B$7+H32*PESI!$B$8</f>
        <v>0.50851368388735951</v>
      </c>
      <c r="X32" s="22">
        <f t="shared" si="1"/>
        <v>0.55145631089143554</v>
      </c>
    </row>
    <row r="33" spans="1:24" ht="18" x14ac:dyDescent="0.35">
      <c r="A33" s="14">
        <v>46</v>
      </c>
      <c r="B33" s="1">
        <f>'PRIMA ELABORAZIONE'!B33</f>
        <v>0.16188755538349028</v>
      </c>
      <c r="C33" s="1">
        <f>'PRIMA ELABORAZIONE'!C33</f>
        <v>0.15451895043731778</v>
      </c>
      <c r="D33" s="1">
        <f>'PRIMA ELABORAZIONE'!D33</f>
        <v>0.29446064139941697</v>
      </c>
      <c r="E33" s="1">
        <f>'PRIMA ELABORAZIONE'!E33</f>
        <v>0.52</v>
      </c>
      <c r="F33" s="1">
        <f>'PRIMA ELABORAZIONE'!F33</f>
        <v>0.25</v>
      </c>
      <c r="G33" s="1">
        <f>'PRIMA ELABORAZIONE'!G33</f>
        <v>0.55999999999999994</v>
      </c>
      <c r="H33" s="1">
        <f>'PRIMA ELABORAZIONE'!H33</f>
        <v>0.85000000000000009</v>
      </c>
      <c r="I33" s="12">
        <f>(B33*PESI!$C$2)+C33*PESI!$C$3+D33*PESI!$C$4+E33*PESI!$C$5+F33*PESI!$C$6+G33*PESI!$C$7+H33*PESI!$C$8</f>
        <v>0.35557781693139245</v>
      </c>
      <c r="K33" s="24">
        <f t="shared" si="0"/>
        <v>0.17778125636420672</v>
      </c>
      <c r="W33" s="12">
        <f>(B33*PESI!$B$2)+C33*PESI!$B$3+D33*PESI!$B$4+E33*PESI!$B$5+F33*PESI!$B$6+G33*PESI!$B$7+H33*PESI!$B$8</f>
        <v>0.39869530674574638</v>
      </c>
      <c r="X33" s="22">
        <f t="shared" si="1"/>
        <v>0.26198577000195133</v>
      </c>
    </row>
    <row r="34" spans="1:24" ht="18" x14ac:dyDescent="0.35">
      <c r="A34" s="14">
        <v>47</v>
      </c>
      <c r="B34" s="1">
        <f>'PRIMA ELABORAZIONE'!B34</f>
        <v>5.5323502152770446E-2</v>
      </c>
      <c r="C34" s="1">
        <f>'PRIMA ELABORAZIONE'!C34</f>
        <v>0.19533527696793004</v>
      </c>
      <c r="D34" s="1">
        <f>'PRIMA ELABORAZIONE'!D34</f>
        <v>0.94169096209912539</v>
      </c>
      <c r="E34" s="1">
        <f>'PRIMA ELABORAZIONE'!E34</f>
        <v>0.44000000000000006</v>
      </c>
      <c r="F34" s="1">
        <f>'PRIMA ELABORAZIONE'!F34</f>
        <v>0.39999999999999991</v>
      </c>
      <c r="G34" s="1">
        <f>'PRIMA ELABORAZIONE'!G34</f>
        <v>0.44000000000000006</v>
      </c>
      <c r="H34" s="1">
        <f>'PRIMA ELABORAZIONE'!H34</f>
        <v>0.60000000000000009</v>
      </c>
      <c r="I34" s="12">
        <f>(B34*PESI!$C$2)+C34*PESI!$C$3+D34*PESI!$C$4+E34*PESI!$C$5+F34*PESI!$C$6+G34*PESI!$C$7+H34*PESI!$C$8</f>
        <v>0.39002329536326558</v>
      </c>
      <c r="K34" s="24">
        <f t="shared" si="0"/>
        <v>0.25153354497912095</v>
      </c>
      <c r="W34" s="12">
        <f>(B34*PESI!$B$2)+C34*PESI!$B$3+D34*PESI!$B$4+E34*PESI!$B$5+F34*PESI!$B$6+G34*PESI!$B$7+H34*PESI!$B$8</f>
        <v>0.43890710588854653</v>
      </c>
      <c r="X34" s="22">
        <f t="shared" si="1"/>
        <v>0.36798015410212304</v>
      </c>
    </row>
    <row r="36" spans="1:24" x14ac:dyDescent="0.3">
      <c r="X36" s="9"/>
    </row>
    <row r="37" spans="1:24" x14ac:dyDescent="0.3">
      <c r="B37" s="9"/>
    </row>
  </sheetData>
  <mergeCells count="2">
    <mergeCell ref="B1:I1"/>
    <mergeCell ref="W1:X1"/>
  </mergeCells>
  <conditionalFormatting sqref="B3:I34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34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E4" sqref="E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4.4" customHeight="1" x14ac:dyDescent="0.3">
      <c r="B2" s="29" t="s">
        <v>24</v>
      </c>
      <c r="C2" s="29"/>
    </row>
    <row r="3" spans="2:4" ht="14.4" customHeight="1" x14ac:dyDescent="0.3">
      <c r="B3" s="29"/>
      <c r="C3" s="29"/>
      <c r="D3" s="16"/>
    </row>
    <row r="4" spans="2:4" ht="72" x14ac:dyDescent="0.3">
      <c r="B4" s="5" t="s">
        <v>37</v>
      </c>
      <c r="C4" s="17" t="s">
        <v>38</v>
      </c>
    </row>
    <row r="5" spans="2:4" x14ac:dyDescent="0.3">
      <c r="C5" s="17"/>
      <c r="D5" s="16"/>
    </row>
    <row r="6" spans="2:4" x14ac:dyDescent="0.3">
      <c r="B6" s="5" t="s">
        <v>36</v>
      </c>
      <c r="C6" s="18" t="s">
        <v>25</v>
      </c>
      <c r="D6" s="16"/>
    </row>
    <row r="7" spans="2:4" x14ac:dyDescent="0.3">
      <c r="C7" s="18"/>
      <c r="D7" s="16"/>
    </row>
    <row r="8" spans="2:4" ht="28.8" x14ac:dyDescent="0.3">
      <c r="B8" s="5" t="s">
        <v>26</v>
      </c>
      <c r="C8" s="17" t="s">
        <v>39</v>
      </c>
      <c r="D8" s="16"/>
    </row>
    <row r="9" spans="2:4" x14ac:dyDescent="0.3">
      <c r="C9" s="17"/>
      <c r="D9" s="16"/>
    </row>
    <row r="10" spans="2:4" ht="24" x14ac:dyDescent="0.3">
      <c r="B10" s="5" t="s">
        <v>10</v>
      </c>
      <c r="C10" s="18" t="s">
        <v>40</v>
      </c>
      <c r="D10" s="16"/>
    </row>
    <row r="11" spans="2:4" ht="24" x14ac:dyDescent="0.3">
      <c r="B11" s="5" t="s">
        <v>11</v>
      </c>
      <c r="C11" s="18" t="s">
        <v>41</v>
      </c>
      <c r="D11" s="16"/>
    </row>
    <row r="12" spans="2:4" x14ac:dyDescent="0.3">
      <c r="C12" s="18"/>
      <c r="D12" s="32"/>
    </row>
    <row r="13" spans="2:4" ht="43.2" x14ac:dyDescent="0.3">
      <c r="C13" s="17" t="s">
        <v>42</v>
      </c>
      <c r="D13" s="32"/>
    </row>
    <row r="14" spans="2:4" x14ac:dyDescent="0.3">
      <c r="B14" s="8" t="s">
        <v>43</v>
      </c>
      <c r="C14" s="18" t="s">
        <v>27</v>
      </c>
      <c r="D14" s="32"/>
    </row>
    <row r="15" spans="2:4" x14ac:dyDescent="0.3">
      <c r="B15" s="8" t="s">
        <v>12</v>
      </c>
      <c r="C15" s="18" t="s">
        <v>28</v>
      </c>
      <c r="D15" s="32"/>
    </row>
    <row r="16" spans="2:4" x14ac:dyDescent="0.3">
      <c r="B16" s="5" t="s">
        <v>13</v>
      </c>
      <c r="C16" s="18" t="s">
        <v>29</v>
      </c>
    </row>
    <row r="17" spans="2:3" x14ac:dyDescent="0.3">
      <c r="B17" s="5" t="s">
        <v>14</v>
      </c>
      <c r="C17" s="18" t="s">
        <v>29</v>
      </c>
    </row>
    <row r="18" spans="2:3" x14ac:dyDescent="0.3">
      <c r="B18" s="30"/>
      <c r="C18" s="31"/>
    </row>
    <row r="20" spans="2:3" ht="14.4" customHeight="1" x14ac:dyDescent="0.3">
      <c r="B20" s="29" t="s">
        <v>30</v>
      </c>
      <c r="C20" s="29"/>
    </row>
    <row r="21" spans="2:3" ht="14.4" customHeight="1" x14ac:dyDescent="0.3">
      <c r="B21" s="29"/>
      <c r="C21" s="29"/>
    </row>
    <row r="23" spans="2:3" ht="57.6" x14ac:dyDescent="0.3">
      <c r="B23" s="5" t="s">
        <v>15</v>
      </c>
      <c r="C23" s="16" t="s">
        <v>44</v>
      </c>
    </row>
    <row r="24" spans="2:3" x14ac:dyDescent="0.3">
      <c r="C24" s="16"/>
    </row>
    <row r="26" spans="2:3" ht="15" customHeight="1" x14ac:dyDescent="0.3"/>
    <row r="27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2025-07-04T09:34:18Z</dcterms:modified>
</cp:coreProperties>
</file>